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ill\OneDrive\Documents\GUILLERMO 2023\ESTILOGOLF\2023\RANKING 2023\"/>
    </mc:Choice>
  </mc:AlternateContent>
  <bookViews>
    <workbookView xWindow="0" yWindow="0" windowWidth="28800" windowHeight="18000" tabRatio="918"/>
  </bookViews>
  <sheets>
    <sheet name="INTERCLUBES" sheetId="2" r:id="rId1"/>
    <sheet name="CAB. MEN-18" sheetId="14" r:id="rId2"/>
    <sheet name="CAB. M-15" sheetId="16" r:id="rId3"/>
    <sheet name="CAB. MEN-13" sheetId="18" r:id="rId4"/>
    <sheet name="DAMAS M-18" sheetId="15" r:id="rId5"/>
    <sheet name="DAM. M-15" sheetId="17" r:id="rId6"/>
    <sheet name="ALBATROS " sheetId="9" r:id="rId7"/>
    <sheet name="EAGLES " sheetId="10" r:id="rId8"/>
    <sheet name="BIRDIES " sheetId="11" r:id="rId9"/>
    <sheet name="Hoja1" sheetId="19" r:id="rId10"/>
  </sheets>
  <definedNames>
    <definedName name="_xlnm._FilterDatabase" localSheetId="6" hidden="1">'ALBATROS '!$B$72:$AR$90</definedName>
    <definedName name="_xlnm._FilterDatabase" localSheetId="8" hidden="1">'BIRDIES '!$B$63:$AT$66</definedName>
    <definedName name="_xlnm._FilterDatabase" localSheetId="1" hidden="1">'CAB. MEN-18'!$B$10:$AC$68</definedName>
    <definedName name="_xlnm._FilterDatabase" localSheetId="4" hidden="1">'DAMAS M-18'!$B$10:$AC$35</definedName>
    <definedName name="Z_58E021BF_97D1_4B64_8CE7_89613EB62F48_.wvu.Cols" localSheetId="6" hidden="1">'ALBATROS '!$J:$AR</definedName>
    <definedName name="Z_58E021BF_97D1_4B64_8CE7_89613EB62F48_.wvu.Cols" localSheetId="8" hidden="1">'BIRDIES '!$J:$AT</definedName>
    <definedName name="Z_58E021BF_97D1_4B64_8CE7_89613EB62F48_.wvu.Cols" localSheetId="2" hidden="1">'CAB. M-15'!$J:$AC</definedName>
    <definedName name="Z_58E021BF_97D1_4B64_8CE7_89613EB62F48_.wvu.Cols" localSheetId="3" hidden="1">'CAB. MEN-13'!$J:$AC</definedName>
    <definedName name="Z_58E021BF_97D1_4B64_8CE7_89613EB62F48_.wvu.Cols" localSheetId="1" hidden="1">'CAB. MEN-18'!$J:$AC</definedName>
    <definedName name="Z_58E021BF_97D1_4B64_8CE7_89613EB62F48_.wvu.Cols" localSheetId="5" hidden="1">'DAM. M-15'!$J:$AC</definedName>
    <definedName name="Z_58E021BF_97D1_4B64_8CE7_89613EB62F48_.wvu.Cols" localSheetId="4" hidden="1">'DAMAS M-18'!$J:$AC</definedName>
    <definedName name="Z_58E021BF_97D1_4B64_8CE7_89613EB62F48_.wvu.Cols" localSheetId="7" hidden="1">'EAGLES '!$J:$AT</definedName>
    <definedName name="Z_58E021BF_97D1_4B64_8CE7_89613EB62F48_.wvu.Cols" localSheetId="0" hidden="1">INTERCLUBES!$F:$N</definedName>
    <definedName name="Z_58E021BF_97D1_4B64_8CE7_89613EB62F48_.wvu.FilterData" localSheetId="6" hidden="1">'ALBATROS '!$B$72:$AR$90</definedName>
    <definedName name="Z_58E021BF_97D1_4B64_8CE7_89613EB62F48_.wvu.FilterData" localSheetId="8" hidden="1">'BIRDIES '!$B$63:$AT$66</definedName>
    <definedName name="Z_58E021BF_97D1_4B64_8CE7_89613EB62F48_.wvu.FilterData" localSheetId="1" hidden="1">'CAB. MEN-18'!$B$10:$AC$68</definedName>
    <definedName name="Z_58E021BF_97D1_4B64_8CE7_89613EB62F48_.wvu.FilterData" localSheetId="4" hidden="1">'DAMAS M-18'!$B$10:$AC$35</definedName>
    <definedName name="Z_58E021BF_97D1_4B64_8CE7_89613EB62F48_.wvu.Rows" localSheetId="8" hidden="1">'BIRDIES '!$51:$51</definedName>
    <definedName name="Z_58E021BF_97D1_4B64_8CE7_89613EB62F48_.wvu.Rows" localSheetId="5" hidden="1">'DAM. M-15'!$1:$36</definedName>
  </definedNames>
  <calcPr calcId="191029"/>
  <customWorkbookViews>
    <customWorkbookView name="Guillermo - Vista personalizada" guid="{58E021BF-97D1-4B64-8CE7-89613EB62F48}" mergeInterval="0" personalView="1" maximized="1" xWindow="-8" yWindow="-8" windowWidth="1382" windowHeight="744" tabRatio="91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72" i="11" l="1"/>
  <c r="G72" i="11"/>
  <c r="G53" i="11"/>
  <c r="I53" i="11"/>
  <c r="K53" i="11"/>
  <c r="M53" i="11"/>
  <c r="O53" i="11"/>
  <c r="Q53" i="11"/>
  <c r="S53" i="11"/>
  <c r="U53" i="11"/>
  <c r="W53" i="11"/>
  <c r="Y53" i="11"/>
  <c r="AA53" i="11"/>
  <c r="AC53" i="11"/>
  <c r="AE53" i="11"/>
  <c r="AG53" i="11"/>
  <c r="AI53" i="11"/>
  <c r="AK53" i="11"/>
  <c r="AM53" i="11"/>
  <c r="AO53" i="11"/>
  <c r="AQ53" i="11"/>
  <c r="AS82" i="10"/>
  <c r="AC55" i="10"/>
  <c r="AE55" i="10"/>
  <c r="AG55" i="10"/>
  <c r="AI55" i="10"/>
  <c r="AK55" i="10"/>
  <c r="AM55" i="10"/>
  <c r="AO55" i="10"/>
  <c r="AQ55" i="10"/>
  <c r="AS55" i="10"/>
  <c r="AQ61" i="9"/>
  <c r="AO61" i="9"/>
  <c r="AM61" i="9"/>
  <c r="AK61" i="9"/>
  <c r="AI61" i="9"/>
  <c r="AG61" i="9"/>
  <c r="AE61" i="9"/>
  <c r="AC61" i="9"/>
  <c r="AA61" i="9"/>
  <c r="E84" i="17"/>
  <c r="E80" i="17"/>
  <c r="E51" i="17"/>
  <c r="E49" i="17"/>
  <c r="E48" i="17"/>
  <c r="E47" i="17"/>
  <c r="E46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0" i="17"/>
  <c r="G74" i="17"/>
  <c r="I74" i="17"/>
  <c r="K74" i="17"/>
  <c r="M74" i="17"/>
  <c r="O74" i="17"/>
  <c r="Q74" i="17"/>
  <c r="S74" i="17"/>
  <c r="U74" i="17"/>
  <c r="W74" i="17"/>
  <c r="Y74" i="17"/>
  <c r="AA74" i="17"/>
  <c r="AC74" i="17"/>
  <c r="AE74" i="17"/>
  <c r="AG74" i="17"/>
  <c r="AI74" i="17"/>
  <c r="AK74" i="17"/>
  <c r="AM74" i="17"/>
  <c r="AO74" i="17"/>
  <c r="G107" i="17"/>
  <c r="I107" i="17"/>
  <c r="K107" i="17"/>
  <c r="M107" i="17"/>
  <c r="O107" i="17"/>
  <c r="Q107" i="17"/>
  <c r="S107" i="17"/>
  <c r="U107" i="17"/>
  <c r="W107" i="17"/>
  <c r="Y107" i="17"/>
  <c r="AA107" i="17"/>
  <c r="AC107" i="17"/>
  <c r="AE107" i="17"/>
  <c r="AG107" i="17"/>
  <c r="AI107" i="17"/>
  <c r="AK107" i="17"/>
  <c r="AM107" i="17"/>
  <c r="AO107" i="17"/>
  <c r="E48" i="15"/>
  <c r="E43" i="15"/>
  <c r="E4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7" i="15"/>
  <c r="E46" i="15"/>
  <c r="E45" i="15"/>
  <c r="E44" i="15"/>
  <c r="E14" i="15"/>
  <c r="E11" i="15"/>
  <c r="E1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3" i="15"/>
  <c r="E12" i="15"/>
  <c r="Y63" i="15"/>
  <c r="Y31" i="15"/>
  <c r="AO63" i="15"/>
  <c r="AM63" i="15"/>
  <c r="AK63" i="15"/>
  <c r="AI63" i="15"/>
  <c r="AG63" i="15"/>
  <c r="AE63" i="15"/>
  <c r="AC63" i="15"/>
  <c r="AA63" i="15"/>
  <c r="W63" i="15"/>
  <c r="U63" i="15"/>
  <c r="S63" i="15"/>
  <c r="Q63" i="15"/>
  <c r="O63" i="15"/>
  <c r="M63" i="15"/>
  <c r="K63" i="15"/>
  <c r="I63" i="15"/>
  <c r="G63" i="15"/>
  <c r="G31" i="15"/>
  <c r="I31" i="15"/>
  <c r="K31" i="15"/>
  <c r="M31" i="15"/>
  <c r="O31" i="15"/>
  <c r="Q31" i="15"/>
  <c r="S31" i="15"/>
  <c r="U31" i="15"/>
  <c r="W31" i="15"/>
  <c r="AA31" i="15"/>
  <c r="AC31" i="15"/>
  <c r="AE31" i="15"/>
  <c r="AG31" i="15"/>
  <c r="AI31" i="15"/>
  <c r="AK31" i="15"/>
  <c r="AM31" i="15"/>
  <c r="E44" i="18"/>
  <c r="E41" i="18"/>
  <c r="G57" i="18"/>
  <c r="I57" i="18"/>
  <c r="K57" i="18"/>
  <c r="M57" i="18"/>
  <c r="O57" i="18"/>
  <c r="Q57" i="18"/>
  <c r="S57" i="18"/>
  <c r="U57" i="18"/>
  <c r="W57" i="18"/>
  <c r="Y57" i="18"/>
  <c r="AA57" i="18"/>
  <c r="AC57" i="18"/>
  <c r="AE57" i="18"/>
  <c r="AG57" i="18"/>
  <c r="AI57" i="18"/>
  <c r="AK57" i="18"/>
  <c r="AM57" i="18"/>
  <c r="E39" i="18"/>
  <c r="E38" i="18"/>
  <c r="E37" i="18"/>
  <c r="E52" i="18"/>
  <c r="E51" i="18"/>
  <c r="E50" i="18"/>
  <c r="E49" i="18"/>
  <c r="E48" i="18"/>
  <c r="E47" i="18"/>
  <c r="E46" i="18"/>
  <c r="E45" i="18"/>
  <c r="E43" i="18"/>
  <c r="E42" i="18"/>
  <c r="E40" i="18"/>
  <c r="G30" i="18"/>
  <c r="I30" i="18"/>
  <c r="K30" i="18"/>
  <c r="M30" i="18"/>
  <c r="O30" i="18"/>
  <c r="Q30" i="18"/>
  <c r="S30" i="18"/>
  <c r="U30" i="18"/>
  <c r="W30" i="18"/>
  <c r="Y30" i="18"/>
  <c r="AA30" i="18"/>
  <c r="AC30" i="18"/>
  <c r="AE30" i="18"/>
  <c r="AG30" i="18"/>
  <c r="AI30" i="18"/>
  <c r="AK30" i="18"/>
  <c r="E15" i="18"/>
  <c r="E13" i="18"/>
  <c r="E12" i="18"/>
  <c r="E11" i="18"/>
  <c r="E1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4" i="18"/>
  <c r="G136" i="16"/>
  <c r="I136" i="16"/>
  <c r="K136" i="16"/>
  <c r="M136" i="16"/>
  <c r="O136" i="16"/>
  <c r="Q136" i="16"/>
  <c r="S136" i="16"/>
  <c r="U136" i="16"/>
  <c r="W136" i="16"/>
  <c r="Y136" i="16"/>
  <c r="AA136" i="16"/>
  <c r="AC136" i="16"/>
  <c r="AE136" i="16"/>
  <c r="AG136" i="16"/>
  <c r="AI136" i="16"/>
  <c r="AK136" i="16"/>
  <c r="AM136" i="16"/>
  <c r="G75" i="16"/>
  <c r="I75" i="16"/>
  <c r="K75" i="16"/>
  <c r="M75" i="16"/>
  <c r="O75" i="16"/>
  <c r="Q75" i="16"/>
  <c r="S75" i="16"/>
  <c r="U75" i="16"/>
  <c r="W75" i="16"/>
  <c r="Y75" i="16"/>
  <c r="AA75" i="16"/>
  <c r="AC75" i="16"/>
  <c r="AE75" i="16"/>
  <c r="AG75" i="16"/>
  <c r="AI75" i="16"/>
  <c r="AK75" i="16"/>
  <c r="AO75" i="16"/>
  <c r="G68" i="14"/>
  <c r="I68" i="14"/>
  <c r="K68" i="14"/>
  <c r="M68" i="14"/>
  <c r="O68" i="14"/>
  <c r="Q68" i="14"/>
  <c r="S68" i="14"/>
  <c r="U68" i="14"/>
  <c r="W68" i="14"/>
  <c r="Y68" i="14"/>
  <c r="AA68" i="14"/>
  <c r="AC68" i="14"/>
  <c r="AE68" i="14"/>
  <c r="AG68" i="14"/>
  <c r="AI68" i="14"/>
  <c r="AK68" i="14"/>
  <c r="G130" i="14"/>
  <c r="I130" i="14"/>
  <c r="K130" i="14"/>
  <c r="M130" i="14"/>
  <c r="O130" i="14"/>
  <c r="Q130" i="14"/>
  <c r="S130" i="14"/>
  <c r="U130" i="14"/>
  <c r="W130" i="14"/>
  <c r="Y130" i="14"/>
  <c r="AA130" i="14"/>
  <c r="AC130" i="14"/>
  <c r="AE130" i="14"/>
  <c r="AG130" i="14"/>
  <c r="AI130" i="14"/>
  <c r="AK130" i="14"/>
  <c r="E20" i="16"/>
  <c r="E17" i="16"/>
  <c r="E16" i="16"/>
  <c r="E14" i="16"/>
  <c r="E13" i="16"/>
  <c r="E12" i="16"/>
  <c r="E11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19" i="16"/>
  <c r="E18" i="16"/>
  <c r="E15" i="16"/>
  <c r="E10" i="16"/>
  <c r="E76" i="14"/>
  <c r="E75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13" i="14"/>
  <c r="E12" i="14"/>
  <c r="E11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0" i="14"/>
  <c r="C6" i="2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S53" i="11" l="1"/>
  <c r="AQ90" i="9"/>
  <c r="AR91" i="17"/>
  <c r="AT89" i="17"/>
  <c r="AS88" i="17"/>
  <c r="AT88" i="17" s="1"/>
  <c r="AS87" i="17"/>
  <c r="AT87" i="17" s="1"/>
  <c r="AT86" i="17"/>
  <c r="AS86" i="17"/>
  <c r="AS85" i="17"/>
  <c r="AT85" i="17" s="1"/>
  <c r="AS84" i="17"/>
  <c r="AT84" i="17" s="1"/>
  <c r="AS83" i="17"/>
  <c r="AT83" i="17" s="1"/>
  <c r="AT82" i="17"/>
  <c r="AS82" i="17"/>
  <c r="AS81" i="17"/>
  <c r="AT81" i="17" s="1"/>
  <c r="AQ81" i="17"/>
  <c r="AQ82" i="17" s="1"/>
  <c r="AQ83" i="17" s="1"/>
  <c r="AQ84" i="17" s="1"/>
  <c r="AQ85" i="17" s="1"/>
  <c r="AQ86" i="17" s="1"/>
  <c r="AQ87" i="17" s="1"/>
  <c r="AQ88" i="17" s="1"/>
  <c r="AQ89" i="17" s="1"/>
  <c r="AS80" i="17"/>
  <c r="AT80" i="17" s="1"/>
  <c r="AO31" i="15"/>
  <c r="AS53" i="18"/>
  <c r="AT51" i="18"/>
  <c r="AU51" i="18" s="1"/>
  <c r="AT50" i="18"/>
  <c r="AU50" i="18" s="1"/>
  <c r="AT49" i="18"/>
  <c r="AU49" i="18" s="1"/>
  <c r="AU48" i="18"/>
  <c r="AT48" i="18"/>
  <c r="AT47" i="18"/>
  <c r="AU47" i="18" s="1"/>
  <c r="AT46" i="18"/>
  <c r="AU46" i="18" s="1"/>
  <c r="AT45" i="18"/>
  <c r="AU45" i="18" s="1"/>
  <c r="AU44" i="18"/>
  <c r="AT44" i="18"/>
  <c r="AU43" i="18"/>
  <c r="AT43" i="18"/>
  <c r="AT42" i="18"/>
  <c r="AU42" i="18" s="1"/>
  <c r="AT41" i="18"/>
  <c r="AU41" i="18" s="1"/>
  <c r="AU40" i="18"/>
  <c r="AT40" i="18"/>
  <c r="AU39" i="18"/>
  <c r="AT39" i="18"/>
  <c r="AT38" i="18"/>
  <c r="AU38" i="18" s="1"/>
  <c r="AR38" i="18"/>
  <c r="AR39" i="18" s="1"/>
  <c r="AR40" i="18" s="1"/>
  <c r="AR41" i="18" s="1"/>
  <c r="AR42" i="18" s="1"/>
  <c r="AR43" i="18" s="1"/>
  <c r="AR44" i="18" s="1"/>
  <c r="AR45" i="18" s="1"/>
  <c r="AR46" i="18" s="1"/>
  <c r="AR47" i="18" s="1"/>
  <c r="AR48" i="18" s="1"/>
  <c r="AR49" i="18" s="1"/>
  <c r="AR50" i="18" s="1"/>
  <c r="AT37" i="18"/>
  <c r="AU37" i="18" s="1"/>
  <c r="AO57" i="18"/>
  <c r="AO30" i="18"/>
  <c r="AO136" i="16"/>
  <c r="AR114" i="16"/>
  <c r="AS112" i="16"/>
  <c r="AT112" i="16" s="1"/>
  <c r="AS111" i="16"/>
  <c r="AT111" i="16" s="1"/>
  <c r="AT110" i="16"/>
  <c r="AS110" i="16"/>
  <c r="AS109" i="16"/>
  <c r="AT109" i="16" s="1"/>
  <c r="AS108" i="16"/>
  <c r="AT108" i="16" s="1"/>
  <c r="AS107" i="16"/>
  <c r="AT107" i="16" s="1"/>
  <c r="AS106" i="16"/>
  <c r="AT106" i="16" s="1"/>
  <c r="AS105" i="16"/>
  <c r="AT105" i="16" s="1"/>
  <c r="AS104" i="16"/>
  <c r="AT104" i="16" s="1"/>
  <c r="AS103" i="16"/>
  <c r="AT103" i="16" s="1"/>
  <c r="AT102" i="16"/>
  <c r="AS102" i="16"/>
  <c r="AS101" i="16"/>
  <c r="AT101" i="16" s="1"/>
  <c r="AS100" i="16"/>
  <c r="AT100" i="16" s="1"/>
  <c r="AS99" i="16"/>
  <c r="AT99" i="16" s="1"/>
  <c r="AQ99" i="16"/>
  <c r="AQ100" i="16" s="1"/>
  <c r="AQ101" i="16" s="1"/>
  <c r="AQ102" i="16" s="1"/>
  <c r="AQ103" i="16" s="1"/>
  <c r="AQ104" i="16" s="1"/>
  <c r="AQ105" i="16" s="1"/>
  <c r="AQ106" i="16" s="1"/>
  <c r="AQ107" i="16" s="1"/>
  <c r="AQ108" i="16" s="1"/>
  <c r="AQ109" i="16" s="1"/>
  <c r="AQ110" i="16" s="1"/>
  <c r="AQ111" i="16" s="1"/>
  <c r="AT98" i="16"/>
  <c r="AS98" i="16"/>
  <c r="AR38" i="14"/>
  <c r="AS36" i="14"/>
  <c r="AT36" i="14" s="1"/>
  <c r="AS35" i="14"/>
  <c r="AT35" i="14" s="1"/>
  <c r="AS34" i="14"/>
  <c r="AT34" i="14" s="1"/>
  <c r="AS33" i="14"/>
  <c r="AT33" i="14" s="1"/>
  <c r="AS32" i="14"/>
  <c r="AT32" i="14" s="1"/>
  <c r="AS31" i="14"/>
  <c r="AT31" i="14" s="1"/>
  <c r="AS30" i="14"/>
  <c r="AT30" i="14" s="1"/>
  <c r="AS29" i="14"/>
  <c r="AT29" i="14" s="1"/>
  <c r="AS28" i="14"/>
  <c r="AT28" i="14" s="1"/>
  <c r="AS27" i="14"/>
  <c r="AT27" i="14" s="1"/>
  <c r="AS26" i="14"/>
  <c r="AT26" i="14" s="1"/>
  <c r="AS25" i="14"/>
  <c r="AT25" i="14" s="1"/>
  <c r="AQ25" i="14"/>
  <c r="AQ26" i="14" s="1"/>
  <c r="AQ27" i="14" s="1"/>
  <c r="AQ28" i="14" s="1"/>
  <c r="AQ29" i="14" s="1"/>
  <c r="AQ30" i="14" s="1"/>
  <c r="AQ31" i="14" s="1"/>
  <c r="AQ32" i="14" s="1"/>
  <c r="AQ33" i="14" s="1"/>
  <c r="AQ34" i="14" s="1"/>
  <c r="AQ35" i="14" s="1"/>
  <c r="AS24" i="14"/>
  <c r="AT24" i="14" s="1"/>
  <c r="AQ24" i="14"/>
  <c r="AS23" i="14"/>
  <c r="AT23" i="14" s="1"/>
  <c r="AQ23" i="14"/>
  <c r="AS22" i="14"/>
  <c r="AT22" i="14" s="1"/>
  <c r="AR42" i="16"/>
  <c r="AS40" i="16"/>
  <c r="AT40" i="16" s="1"/>
  <c r="AS39" i="16"/>
  <c r="AT39" i="16" s="1"/>
  <c r="AS38" i="16"/>
  <c r="AT38" i="16" s="1"/>
  <c r="AS37" i="16"/>
  <c r="AT37" i="16" s="1"/>
  <c r="AS36" i="16"/>
  <c r="AT36" i="16" s="1"/>
  <c r="AS35" i="16"/>
  <c r="AT35" i="16" s="1"/>
  <c r="AS34" i="16"/>
  <c r="AT34" i="16" s="1"/>
  <c r="AS33" i="16"/>
  <c r="AT33" i="16" s="1"/>
  <c r="AS32" i="16"/>
  <c r="AT32" i="16" s="1"/>
  <c r="AS31" i="16"/>
  <c r="AT31" i="16" s="1"/>
  <c r="AS30" i="16"/>
  <c r="AT30" i="16" s="1"/>
  <c r="AS29" i="16"/>
  <c r="AT29" i="16" s="1"/>
  <c r="AS28" i="16"/>
  <c r="AT28" i="16" s="1"/>
  <c r="AS27" i="16"/>
  <c r="AT27" i="16" s="1"/>
  <c r="AQ27" i="16"/>
  <c r="AQ28" i="16" s="1"/>
  <c r="AQ29" i="16" s="1"/>
  <c r="AQ30" i="16" s="1"/>
  <c r="AQ31" i="16" s="1"/>
  <c r="AQ32" i="16" s="1"/>
  <c r="AQ33" i="16" s="1"/>
  <c r="AQ34" i="16" s="1"/>
  <c r="AQ35" i="16" s="1"/>
  <c r="AQ36" i="16" s="1"/>
  <c r="AQ37" i="16" s="1"/>
  <c r="AQ38" i="16" s="1"/>
  <c r="AQ39" i="16" s="1"/>
  <c r="AS26" i="16"/>
  <c r="AT26" i="16" s="1"/>
  <c r="AR106" i="14"/>
  <c r="AO130" i="14"/>
  <c r="AM130" i="14"/>
  <c r="AO68" i="14"/>
  <c r="AM68" i="14"/>
  <c r="AT114" i="16" l="1"/>
  <c r="AT91" i="17"/>
  <c r="AU53" i="18"/>
  <c r="AT38" i="14"/>
  <c r="AT42" i="16"/>
  <c r="E53" i="18"/>
  <c r="E21" i="10"/>
  <c r="E41" i="10"/>
  <c r="E50" i="11" l="1"/>
  <c r="E52" i="11"/>
  <c r="E51" i="11"/>
  <c r="E49" i="11"/>
  <c r="E69" i="11"/>
  <c r="E73" i="9" l="1"/>
  <c r="E72" i="9"/>
  <c r="E71" i="9"/>
  <c r="E20" i="9"/>
  <c r="E17" i="9"/>
  <c r="E16" i="9"/>
  <c r="E13" i="9"/>
  <c r="E12" i="9"/>
  <c r="E11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0" i="9"/>
  <c r="E33" i="9"/>
  <c r="E32" i="9"/>
  <c r="E31" i="9"/>
  <c r="E29" i="9"/>
  <c r="E28" i="9"/>
  <c r="E27" i="9"/>
  <c r="E26" i="9"/>
  <c r="E25" i="9"/>
  <c r="E24" i="9"/>
  <c r="E23" i="9"/>
  <c r="E22" i="9"/>
  <c r="E21" i="9"/>
  <c r="E19" i="9"/>
  <c r="E18" i="9"/>
  <c r="E15" i="9"/>
  <c r="E14" i="9"/>
  <c r="I72" i="11" l="1"/>
  <c r="K72" i="11"/>
  <c r="M72" i="11"/>
  <c r="O72" i="11"/>
  <c r="Q72" i="11"/>
  <c r="S72" i="11"/>
  <c r="U72" i="11"/>
  <c r="W72" i="11"/>
  <c r="Y72" i="11"/>
  <c r="AA72" i="11"/>
  <c r="AC72" i="11"/>
  <c r="AE72" i="11"/>
  <c r="AG72" i="11"/>
  <c r="AI72" i="11"/>
  <c r="AK72" i="11"/>
  <c r="AM72" i="11"/>
  <c r="AO72" i="11"/>
  <c r="E13" i="11"/>
  <c r="E12" i="11"/>
  <c r="E11" i="11"/>
  <c r="E70" i="10"/>
  <c r="E64" i="10"/>
  <c r="E10" i="10"/>
  <c r="E18" i="10"/>
  <c r="E11" i="10"/>
  <c r="G55" i="10"/>
  <c r="I55" i="10"/>
  <c r="K55" i="10"/>
  <c r="M55" i="10"/>
  <c r="O55" i="10"/>
  <c r="Q55" i="10"/>
  <c r="S55" i="10"/>
  <c r="U55" i="10"/>
  <c r="W55" i="10"/>
  <c r="Y55" i="10"/>
  <c r="AA55" i="10"/>
  <c r="G82" i="10"/>
  <c r="I82" i="10"/>
  <c r="K82" i="10"/>
  <c r="M82" i="10"/>
  <c r="O82" i="10"/>
  <c r="Q82" i="10"/>
  <c r="S82" i="10"/>
  <c r="U82" i="10"/>
  <c r="W82" i="10"/>
  <c r="Y82" i="10"/>
  <c r="AA82" i="10"/>
  <c r="AC82" i="10"/>
  <c r="AE82" i="10"/>
  <c r="AG82" i="10"/>
  <c r="AI82" i="10"/>
  <c r="AK82" i="10"/>
  <c r="AM82" i="10"/>
  <c r="AO82" i="10"/>
  <c r="E65" i="10"/>
  <c r="G90" i="9"/>
  <c r="I90" i="9"/>
  <c r="K90" i="9"/>
  <c r="M90" i="9"/>
  <c r="O90" i="9"/>
  <c r="Q90" i="9"/>
  <c r="S90" i="9"/>
  <c r="U90" i="9"/>
  <c r="W90" i="9"/>
  <c r="Y90" i="9"/>
  <c r="AA90" i="9"/>
  <c r="AC90" i="9"/>
  <c r="AE90" i="9"/>
  <c r="AG90" i="9"/>
  <c r="AI90" i="9"/>
  <c r="AK90" i="9"/>
  <c r="AM90" i="9"/>
  <c r="G61" i="9"/>
  <c r="I61" i="9"/>
  <c r="K61" i="9"/>
  <c r="M61" i="9"/>
  <c r="O61" i="9"/>
  <c r="Q61" i="9"/>
  <c r="S61" i="9"/>
  <c r="U61" i="9"/>
  <c r="W61" i="9"/>
  <c r="Y61" i="9"/>
  <c r="AQ82" i="10"/>
  <c r="AQ72" i="11" l="1"/>
  <c r="AO90" i="9"/>
  <c r="AM30" i="18"/>
  <c r="AM75" i="16"/>
  <c r="C47" i="2" l="1"/>
  <c r="E104" i="16"/>
  <c r="E74" i="10"/>
  <c r="E80" i="10"/>
  <c r="E81" i="10"/>
  <c r="E79" i="10"/>
  <c r="E78" i="10"/>
  <c r="E77" i="10"/>
  <c r="E73" i="10"/>
  <c r="E76" i="10"/>
  <c r="E75" i="10"/>
  <c r="E72" i="10"/>
  <c r="E71" i="10"/>
  <c r="E69" i="10"/>
  <c r="E67" i="10"/>
  <c r="E68" i="10"/>
  <c r="E66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0" i="10"/>
  <c r="E39" i="10"/>
  <c r="E33" i="10"/>
  <c r="E38" i="10"/>
  <c r="E37" i="10"/>
  <c r="E29" i="10"/>
  <c r="E36" i="10"/>
  <c r="E35" i="10"/>
  <c r="E34" i="10"/>
  <c r="E32" i="10"/>
  <c r="E24" i="10"/>
  <c r="E31" i="10"/>
  <c r="E30" i="10"/>
  <c r="E23" i="10"/>
  <c r="E28" i="10"/>
  <c r="E27" i="10"/>
  <c r="E25" i="10"/>
  <c r="E26" i="10"/>
  <c r="E22" i="10"/>
  <c r="E20" i="10"/>
  <c r="E19" i="10"/>
  <c r="E17" i="10"/>
  <c r="E15" i="10"/>
  <c r="E16" i="10"/>
  <c r="E14" i="10"/>
  <c r="E12" i="10"/>
  <c r="E13" i="10"/>
  <c r="E98" i="17" l="1"/>
  <c r="E102" i="17"/>
  <c r="E101" i="17"/>
  <c r="E94" i="17"/>
  <c r="E100" i="17"/>
  <c r="E99" i="17"/>
  <c r="E96" i="17"/>
  <c r="E97" i="17"/>
  <c r="E95" i="17"/>
  <c r="E91" i="17"/>
  <c r="E90" i="17"/>
  <c r="E89" i="17"/>
  <c r="E93" i="17"/>
  <c r="E92" i="17"/>
  <c r="E87" i="17"/>
  <c r="E88" i="17"/>
  <c r="E82" i="17"/>
  <c r="E86" i="17"/>
  <c r="E85" i="17"/>
  <c r="E83" i="17"/>
  <c r="E81" i="17"/>
  <c r="E62" i="15"/>
  <c r="E55" i="18" l="1"/>
  <c r="E54" i="18"/>
  <c r="E125" i="16"/>
  <c r="E131" i="16"/>
  <c r="E126" i="16"/>
  <c r="E132" i="16"/>
  <c r="E130" i="16"/>
  <c r="E129" i="16"/>
  <c r="E128" i="16"/>
  <c r="E127" i="16"/>
  <c r="E124" i="16"/>
  <c r="E123" i="16"/>
  <c r="E122" i="16"/>
  <c r="E121" i="16"/>
  <c r="E118" i="16"/>
  <c r="E120" i="16"/>
  <c r="E119" i="16"/>
  <c r="E117" i="16"/>
  <c r="E116" i="16"/>
  <c r="E115" i="16"/>
  <c r="E106" i="16"/>
  <c r="E114" i="16"/>
  <c r="E113" i="16"/>
  <c r="E112" i="16"/>
  <c r="E111" i="16"/>
  <c r="E110" i="16"/>
  <c r="E109" i="16"/>
  <c r="E107" i="16"/>
  <c r="E108" i="16"/>
  <c r="E105" i="16"/>
  <c r="E103" i="16"/>
  <c r="E101" i="16"/>
  <c r="E102" i="16"/>
  <c r="E96" i="16"/>
  <c r="E92" i="16"/>
  <c r="E100" i="16"/>
  <c r="E97" i="16"/>
  <c r="E94" i="16"/>
  <c r="E91" i="16"/>
  <c r="E99" i="16"/>
  <c r="E98" i="16"/>
  <c r="E86" i="16"/>
  <c r="E95" i="16"/>
  <c r="E85" i="16"/>
  <c r="E93" i="16"/>
  <c r="E89" i="16"/>
  <c r="E90" i="16"/>
  <c r="E87" i="16"/>
  <c r="E88" i="16"/>
  <c r="E84" i="16"/>
  <c r="E81" i="16"/>
  <c r="E82" i="16"/>
  <c r="E83" i="16"/>
  <c r="C95" i="2" l="1"/>
  <c r="C94" i="2"/>
  <c r="C93" i="2"/>
  <c r="C92" i="2"/>
  <c r="C64" i="2"/>
  <c r="C91" i="2"/>
  <c r="C90" i="2"/>
  <c r="C89" i="2"/>
  <c r="C88" i="2"/>
  <c r="C87" i="2"/>
  <c r="C53" i="2"/>
  <c r="C86" i="2"/>
  <c r="C62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3" i="2"/>
  <c r="C61" i="2"/>
  <c r="C60" i="2"/>
  <c r="C59" i="2"/>
  <c r="C58" i="2"/>
  <c r="C57" i="2"/>
  <c r="C56" i="2"/>
  <c r="C55" i="2"/>
  <c r="C51" i="2"/>
  <c r="C52" i="2"/>
  <c r="C54" i="2"/>
  <c r="C50" i="2"/>
  <c r="C49" i="2"/>
  <c r="C48" i="2"/>
  <c r="C44" i="2"/>
  <c r="C46" i="2"/>
  <c r="C43" i="2"/>
  <c r="C45" i="2"/>
  <c r="C35" i="2"/>
  <c r="C42" i="2"/>
  <c r="C40" i="2"/>
  <c r="C41" i="2"/>
  <c r="C36" i="2"/>
  <c r="C39" i="2"/>
  <c r="C33" i="2"/>
  <c r="C38" i="2"/>
  <c r="C34" i="2"/>
  <c r="C30" i="2"/>
  <c r="C37" i="2"/>
  <c r="C29" i="2"/>
  <c r="C32" i="2"/>
  <c r="C25" i="2"/>
  <c r="C26" i="2"/>
  <c r="C24" i="2"/>
  <c r="C31" i="2"/>
  <c r="C28" i="2"/>
  <c r="C23" i="2"/>
  <c r="C22" i="2"/>
  <c r="C27" i="2"/>
  <c r="C20" i="2"/>
  <c r="C19" i="2"/>
  <c r="C17" i="2"/>
  <c r="C21" i="2"/>
  <c r="C18" i="2"/>
  <c r="C13" i="2"/>
  <c r="C14" i="2"/>
  <c r="C16" i="2"/>
  <c r="C15" i="2"/>
  <c r="C11" i="2"/>
  <c r="C12" i="2"/>
  <c r="C10" i="2"/>
  <c r="C9" i="2"/>
  <c r="C8" i="2"/>
  <c r="C7" i="2"/>
  <c r="E44" i="11"/>
  <c r="E29" i="11"/>
  <c r="E43" i="11"/>
  <c r="E30" i="11"/>
  <c r="E46" i="11"/>
  <c r="E33" i="11"/>
  <c r="E47" i="11"/>
  <c r="E48" i="11"/>
  <c r="E45" i="11"/>
  <c r="E42" i="11"/>
  <c r="E41" i="11"/>
  <c r="E40" i="11"/>
  <c r="E28" i="11"/>
  <c r="E38" i="11"/>
  <c r="E37" i="11"/>
  <c r="E36" i="11"/>
  <c r="E35" i="11"/>
  <c r="E34" i="11"/>
  <c r="E32" i="11"/>
  <c r="E31" i="11"/>
  <c r="E39" i="11"/>
  <c r="E26" i="11"/>
  <c r="E23" i="11"/>
  <c r="E27" i="11"/>
  <c r="E25" i="11"/>
  <c r="E24" i="11"/>
  <c r="E21" i="11"/>
  <c r="E20" i="11"/>
  <c r="E22" i="11"/>
  <c r="E19" i="11"/>
  <c r="E18" i="11"/>
  <c r="E17" i="11"/>
  <c r="E16" i="11"/>
  <c r="E15" i="11"/>
  <c r="E14" i="11"/>
  <c r="E66" i="11"/>
  <c r="E68" i="11"/>
  <c r="E67" i="11"/>
  <c r="E65" i="11"/>
  <c r="E64" i="11"/>
  <c r="E63" i="11"/>
  <c r="AV27" i="9" l="1"/>
  <c r="AW27" i="9" s="1"/>
  <c r="AV26" i="9"/>
  <c r="AW26" i="9" s="1"/>
  <c r="AV25" i="9"/>
  <c r="AW25" i="9" s="1"/>
  <c r="AV24" i="9"/>
  <c r="AW24" i="9" s="1"/>
  <c r="AV23" i="9"/>
  <c r="AW23" i="9" s="1"/>
  <c r="AV22" i="9"/>
  <c r="AW22" i="9" s="1"/>
  <c r="AV21" i="9"/>
  <c r="AW21" i="9" s="1"/>
  <c r="AV20" i="9"/>
  <c r="AW20" i="9" s="1"/>
  <c r="AV19" i="9"/>
  <c r="AW19" i="9" s="1"/>
  <c r="AV18" i="9"/>
  <c r="AW18" i="9" s="1"/>
  <c r="AV17" i="9"/>
  <c r="AW17" i="9" s="1"/>
  <c r="AV16" i="9"/>
  <c r="AW16" i="9" s="1"/>
  <c r="AV15" i="9"/>
  <c r="AV14" i="9"/>
  <c r="AW14" i="9" s="1"/>
  <c r="AV13" i="9"/>
  <c r="AW13" i="9" s="1"/>
  <c r="AW15" i="9"/>
  <c r="AW29" i="9" l="1"/>
  <c r="AU29" i="9" l="1"/>
  <c r="AT14" i="9"/>
  <c r="AT15" i="9" s="1"/>
  <c r="AT16" i="9" s="1"/>
  <c r="AT17" i="9" s="1"/>
  <c r="AT18" i="9" s="1"/>
  <c r="AT19" i="9" s="1"/>
  <c r="AT20" i="9" s="1"/>
  <c r="AT21" i="9" s="1"/>
  <c r="AT22" i="9" s="1"/>
  <c r="AT23" i="9" s="1"/>
  <c r="AT24" i="9" s="1"/>
  <c r="AT25" i="9" s="1"/>
  <c r="AT26" i="9" s="1"/>
  <c r="E106" i="17" l="1"/>
  <c r="E105" i="17"/>
  <c r="E104" i="17"/>
  <c r="E103" i="17"/>
  <c r="AT45" i="10" l="1"/>
  <c r="AT44" i="10"/>
  <c r="AT43" i="10"/>
  <c r="AP11" i="15" l="1"/>
  <c r="AP12" i="15" s="1"/>
  <c r="AP13" i="15" s="1"/>
  <c r="AP14" i="15" s="1"/>
  <c r="AP15" i="15" s="1"/>
  <c r="AP16" i="15" s="1"/>
  <c r="AP17" i="15" s="1"/>
  <c r="AP18" i="15" s="1"/>
  <c r="AP19" i="15" s="1"/>
  <c r="AP20" i="15" s="1"/>
  <c r="AP21" i="15" s="1"/>
  <c r="AP22" i="15" s="1"/>
  <c r="AP23" i="15" s="1"/>
  <c r="AP24" i="15" s="1"/>
  <c r="AP129" i="14"/>
  <c r="AP76" i="14"/>
  <c r="AP77" i="14" s="1"/>
  <c r="AP78" i="14" s="1"/>
  <c r="AP79" i="14" s="1"/>
  <c r="AP80" i="14" s="1"/>
  <c r="AP81" i="14" s="1"/>
  <c r="AP82" i="14" s="1"/>
  <c r="AP83" i="14" s="1"/>
  <c r="AP84" i="14" s="1"/>
  <c r="AP85" i="14" s="1"/>
  <c r="AP86" i="14" s="1"/>
  <c r="AP87" i="14" s="1"/>
  <c r="AP88" i="14" s="1"/>
  <c r="AP89" i="14" s="1"/>
  <c r="AP90" i="14" s="1"/>
  <c r="AP91" i="14" s="1"/>
  <c r="AP92" i="14" s="1"/>
  <c r="AP93" i="14" s="1"/>
  <c r="AP94" i="14" s="1"/>
  <c r="AP95" i="14" s="1"/>
  <c r="AP96" i="14" s="1"/>
  <c r="AP97" i="14" s="1"/>
  <c r="AP98" i="14" s="1"/>
  <c r="AP99" i="14" s="1"/>
  <c r="AP100" i="14" s="1"/>
  <c r="AP101" i="14" s="1"/>
  <c r="AP102" i="14" s="1"/>
  <c r="AP103" i="14" s="1"/>
  <c r="AP104" i="14" s="1"/>
  <c r="AP105" i="14" s="1"/>
  <c r="AP106" i="14" s="1"/>
  <c r="AP107" i="14" s="1"/>
  <c r="AP108" i="14" s="1"/>
  <c r="AP109" i="14" s="1"/>
  <c r="AP110" i="14" s="1"/>
  <c r="AP111" i="14" s="1"/>
  <c r="AP112" i="14" s="1"/>
  <c r="AP113" i="14" s="1"/>
  <c r="AP114" i="14" s="1"/>
  <c r="AP115" i="14" s="1"/>
  <c r="AP11" i="14"/>
  <c r="AP12" i="14" s="1"/>
  <c r="AP13" i="14" s="1"/>
  <c r="AP14" i="14" s="1"/>
  <c r="AP15" i="14" s="1"/>
  <c r="AP16" i="14" s="1"/>
  <c r="AP17" i="14" s="1"/>
  <c r="AP18" i="14" s="1"/>
  <c r="AP19" i="14" s="1"/>
  <c r="AP20" i="14" s="1"/>
  <c r="AP21" i="14" s="1"/>
  <c r="AP22" i="14" s="1"/>
  <c r="AP23" i="14" s="1"/>
  <c r="AP24" i="14" s="1"/>
  <c r="AP25" i="14" s="1"/>
  <c r="AP26" i="14" s="1"/>
  <c r="AP27" i="14" s="1"/>
  <c r="AP28" i="14" s="1"/>
  <c r="AP29" i="14" s="1"/>
  <c r="AP30" i="14" s="1"/>
  <c r="AP31" i="14" s="1"/>
  <c r="AP32" i="14" s="1"/>
  <c r="AP33" i="14" s="1"/>
  <c r="AP34" i="14" s="1"/>
  <c r="AP35" i="14" s="1"/>
  <c r="AP36" i="14" s="1"/>
  <c r="AP37" i="14" s="1"/>
  <c r="AP38" i="14" s="1"/>
  <c r="AP39" i="14" s="1"/>
  <c r="AP40" i="14" s="1"/>
  <c r="AP41" i="14" s="1"/>
  <c r="AP42" i="14" s="1"/>
  <c r="AP43" i="14" s="1"/>
  <c r="AP44" i="14" s="1"/>
  <c r="AP45" i="14" s="1"/>
  <c r="AP46" i="14" s="1"/>
  <c r="AP47" i="14" s="1"/>
  <c r="AP48" i="14" s="1"/>
  <c r="AP49" i="14" s="1"/>
  <c r="AP50" i="14" s="1"/>
  <c r="AP51" i="14" s="1"/>
  <c r="AP52" i="14" s="1"/>
  <c r="AP53" i="14" s="1"/>
  <c r="AP54" i="14" s="1"/>
  <c r="AP55" i="14" s="1"/>
  <c r="AV72" i="11"/>
  <c r="AU62" i="11"/>
  <c r="AU63" i="11" s="1"/>
  <c r="AU64" i="11" s="1"/>
  <c r="AU65" i="11" s="1"/>
  <c r="AU66" i="11" s="1"/>
  <c r="AU67" i="11" s="1"/>
  <c r="AU68" i="11" s="1"/>
  <c r="AU69" i="11" s="1"/>
  <c r="AU70" i="11" s="1"/>
  <c r="AV30" i="11"/>
  <c r="AU15" i="11"/>
  <c r="AU81" i="9"/>
  <c r="AW79" i="9"/>
  <c r="AV78" i="9"/>
  <c r="AW78" i="9" s="1"/>
  <c r="AV77" i="9"/>
  <c r="AW77" i="9" s="1"/>
  <c r="AV76" i="9"/>
  <c r="AW76" i="9" s="1"/>
  <c r="AV75" i="9"/>
  <c r="AW75" i="9" s="1"/>
  <c r="AV74" i="9"/>
  <c r="AW74" i="9" s="1"/>
  <c r="AV73" i="9"/>
  <c r="AW73" i="9" s="1"/>
  <c r="AV72" i="9"/>
  <c r="AW72" i="9" s="1"/>
  <c r="AV71" i="9"/>
  <c r="AW71" i="9" s="1"/>
  <c r="AT71" i="9"/>
  <c r="AT72" i="9" s="1"/>
  <c r="AT73" i="9" s="1"/>
  <c r="AT74" i="9" s="1"/>
  <c r="AT75" i="9" s="1"/>
  <c r="AT76" i="9" s="1"/>
  <c r="AT77" i="9" s="1"/>
  <c r="AT78" i="9" s="1"/>
  <c r="AT79" i="9" s="1"/>
  <c r="AV70" i="9"/>
  <c r="AW70" i="9" s="1"/>
  <c r="AR57" i="17"/>
  <c r="AT55" i="17"/>
  <c r="AS54" i="17"/>
  <c r="AT54" i="17" s="1"/>
  <c r="AS53" i="17"/>
  <c r="AT53" i="17" s="1"/>
  <c r="AS52" i="17"/>
  <c r="AT52" i="17" s="1"/>
  <c r="AS51" i="17"/>
  <c r="AT51" i="17" s="1"/>
  <c r="AS50" i="17"/>
  <c r="AT50" i="17" s="1"/>
  <c r="AS49" i="17"/>
  <c r="AT49" i="17" s="1"/>
  <c r="AS48" i="17"/>
  <c r="AT48" i="17" s="1"/>
  <c r="AS47" i="17"/>
  <c r="AT47" i="17" s="1"/>
  <c r="AQ47" i="17"/>
  <c r="AQ48" i="17" s="1"/>
  <c r="AQ49" i="17" s="1"/>
  <c r="AQ50" i="17" s="1"/>
  <c r="AQ51" i="17" s="1"/>
  <c r="AQ52" i="17" s="1"/>
  <c r="AQ53" i="17" s="1"/>
  <c r="AQ54" i="17" s="1"/>
  <c r="AQ55" i="17" s="1"/>
  <c r="AS46" i="17"/>
  <c r="AT46" i="17" s="1"/>
  <c r="AR52" i="15"/>
  <c r="AT50" i="15"/>
  <c r="AS49" i="15"/>
  <c r="AT49" i="15" s="1"/>
  <c r="AS48" i="15"/>
  <c r="AT48" i="15" s="1"/>
  <c r="AS47" i="15"/>
  <c r="AT47" i="15" s="1"/>
  <c r="AS46" i="15"/>
  <c r="AT46" i="15" s="1"/>
  <c r="AS45" i="15"/>
  <c r="AT45" i="15" s="1"/>
  <c r="AS44" i="15"/>
  <c r="AT44" i="15" s="1"/>
  <c r="AS43" i="15"/>
  <c r="AT43" i="15" s="1"/>
  <c r="AS42" i="15"/>
  <c r="AT42" i="15" s="1"/>
  <c r="AQ42" i="15"/>
  <c r="AQ43" i="15" s="1"/>
  <c r="AQ44" i="15" s="1"/>
  <c r="AQ45" i="15" s="1"/>
  <c r="AQ46" i="15" s="1"/>
  <c r="AQ47" i="15" s="1"/>
  <c r="AQ48" i="15" s="1"/>
  <c r="AQ49" i="15" s="1"/>
  <c r="AQ50" i="15" s="1"/>
  <c r="AS41" i="15"/>
  <c r="AT41" i="15" s="1"/>
  <c r="AS11" i="15"/>
  <c r="AT11" i="15" s="1"/>
  <c r="AS104" i="14"/>
  <c r="AT104" i="14" s="1"/>
  <c r="AS103" i="14"/>
  <c r="AT103" i="14" s="1"/>
  <c r="AS102" i="14"/>
  <c r="AT102" i="14" s="1"/>
  <c r="AS101" i="14"/>
  <c r="AT101" i="14" s="1"/>
  <c r="AS100" i="14"/>
  <c r="AT100" i="14" s="1"/>
  <c r="AS99" i="14"/>
  <c r="AT99" i="14" s="1"/>
  <c r="AS98" i="14"/>
  <c r="AT98" i="14" s="1"/>
  <c r="AS97" i="14"/>
  <c r="AT97" i="14" s="1"/>
  <c r="AS96" i="14"/>
  <c r="AT96" i="14" s="1"/>
  <c r="AS95" i="14"/>
  <c r="AT95" i="14" s="1"/>
  <c r="AS94" i="14"/>
  <c r="AT94" i="14" s="1"/>
  <c r="AS93" i="14"/>
  <c r="AT93" i="14" s="1"/>
  <c r="AS92" i="14"/>
  <c r="AT92" i="14" s="1"/>
  <c r="AS91" i="14"/>
  <c r="AT91" i="14" s="1"/>
  <c r="AQ91" i="14"/>
  <c r="AQ92" i="14" s="1"/>
  <c r="AQ93" i="14" s="1"/>
  <c r="AQ94" i="14" s="1"/>
  <c r="AQ95" i="14" s="1"/>
  <c r="AQ96" i="14" s="1"/>
  <c r="AQ97" i="14" s="1"/>
  <c r="AQ98" i="14" s="1"/>
  <c r="AQ99" i="14" s="1"/>
  <c r="AQ100" i="14" s="1"/>
  <c r="AQ101" i="14" s="1"/>
  <c r="AQ102" i="14" s="1"/>
  <c r="AQ103" i="14" s="1"/>
  <c r="AS90" i="14"/>
  <c r="AT90" i="14" s="1"/>
  <c r="AS27" i="18"/>
  <c r="AR22" i="15"/>
  <c r="AT20" i="15"/>
  <c r="AS19" i="15"/>
  <c r="AT19" i="15" s="1"/>
  <c r="AS18" i="15"/>
  <c r="AT18" i="15" s="1"/>
  <c r="AS17" i="15"/>
  <c r="AT17" i="15" s="1"/>
  <c r="AS16" i="15"/>
  <c r="AT16" i="15" s="1"/>
  <c r="AS15" i="15"/>
  <c r="AT15" i="15" s="1"/>
  <c r="AS14" i="15"/>
  <c r="AT14" i="15" s="1"/>
  <c r="AS13" i="15"/>
  <c r="AT13" i="15" s="1"/>
  <c r="AS12" i="15"/>
  <c r="AT12" i="15" s="1"/>
  <c r="AQ12" i="15"/>
  <c r="AQ13" i="15" s="1"/>
  <c r="AQ14" i="15" s="1"/>
  <c r="AQ15" i="15" s="1"/>
  <c r="AQ16" i="15" s="1"/>
  <c r="AQ17" i="15" s="1"/>
  <c r="AQ18" i="15" s="1"/>
  <c r="AQ19" i="15" s="1"/>
  <c r="AQ20" i="15" s="1"/>
  <c r="AT106" i="14" l="1"/>
  <c r="AP116" i="14"/>
  <c r="AP117" i="14" s="1"/>
  <c r="AP118" i="14" s="1"/>
  <c r="AP119" i="14" s="1"/>
  <c r="AP120" i="14" s="1"/>
  <c r="AP121" i="14" s="1"/>
  <c r="AP122" i="14" s="1"/>
  <c r="AP123" i="14" s="1"/>
  <c r="AP124" i="14" s="1"/>
  <c r="AP125" i="14" s="1"/>
  <c r="AP126" i="14" s="1"/>
  <c r="AP127" i="14" s="1"/>
  <c r="AT22" i="15"/>
  <c r="AT52" i="15"/>
  <c r="AW81" i="9"/>
  <c r="AT57" i="17"/>
  <c r="A129" i="14" l="1"/>
  <c r="AV76" i="10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11" i="14" l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E73" i="16" l="1"/>
  <c r="E72" i="16"/>
  <c r="E71" i="16"/>
  <c r="E70" i="16"/>
  <c r="E69" i="16"/>
  <c r="E68" i="16"/>
  <c r="E67" i="16"/>
  <c r="E66" i="16"/>
  <c r="E65" i="16"/>
  <c r="E64" i="16"/>
  <c r="E63" i="16"/>
  <c r="E57" i="18"/>
  <c r="E56" i="18"/>
  <c r="E30" i="18"/>
  <c r="AT25" i="18" l="1"/>
  <c r="AU25" i="18" s="1"/>
  <c r="AT24" i="18"/>
  <c r="AU24" i="18" s="1"/>
  <c r="AT23" i="18"/>
  <c r="AU23" i="18" s="1"/>
  <c r="AT22" i="18"/>
  <c r="AU22" i="18" s="1"/>
  <c r="AT21" i="18"/>
  <c r="AU21" i="18" s="1"/>
  <c r="AT20" i="18"/>
  <c r="AU20" i="18" s="1"/>
  <c r="AT19" i="18"/>
  <c r="AU19" i="18" s="1"/>
  <c r="AT18" i="18"/>
  <c r="AU18" i="18" s="1"/>
  <c r="AT17" i="18"/>
  <c r="AU17" i="18" s="1"/>
  <c r="AT16" i="18"/>
  <c r="AU16" i="18" s="1"/>
  <c r="AT15" i="18"/>
  <c r="AU15" i="18" s="1"/>
  <c r="AT14" i="18"/>
  <c r="AU14" i="18" s="1"/>
  <c r="AT13" i="18"/>
  <c r="AU13" i="18" s="1"/>
  <c r="AT12" i="18"/>
  <c r="AU12" i="18" s="1"/>
  <c r="AR12" i="18"/>
  <c r="AR13" i="18" s="1"/>
  <c r="AR14" i="18" s="1"/>
  <c r="AR15" i="18" s="1"/>
  <c r="AR16" i="18" s="1"/>
  <c r="AR17" i="18" s="1"/>
  <c r="AR18" i="18" s="1"/>
  <c r="AR19" i="18" s="1"/>
  <c r="AR20" i="18" s="1"/>
  <c r="AR21" i="18" s="1"/>
  <c r="AR22" i="18" s="1"/>
  <c r="AR23" i="18" s="1"/>
  <c r="AR24" i="18" s="1"/>
  <c r="AT11" i="18"/>
  <c r="AU11" i="18" s="1"/>
  <c r="E35" i="15"/>
  <c r="E34" i="15"/>
  <c r="E33" i="15"/>
  <c r="E32" i="15"/>
  <c r="E30" i="15"/>
  <c r="AU27" i="18" l="1"/>
  <c r="AT11" i="11" l="1"/>
  <c r="AT12" i="11" s="1"/>
  <c r="AT13" i="11" s="1"/>
  <c r="AT14" i="11" s="1"/>
  <c r="AT15" i="11" s="1"/>
  <c r="AV40" i="10"/>
  <c r="AT42" i="10" l="1"/>
  <c r="AT41" i="10"/>
  <c r="AT40" i="10"/>
  <c r="AT39" i="10"/>
  <c r="AT38" i="10"/>
  <c r="AT37" i="10"/>
  <c r="AT36" i="10"/>
  <c r="AT35" i="10"/>
  <c r="AT34" i="10"/>
  <c r="AT33" i="10"/>
  <c r="AU66" i="10" l="1"/>
  <c r="AU67" i="10" s="1"/>
  <c r="AU68" i="10" s="1"/>
  <c r="AU69" i="10" s="1"/>
  <c r="AU70" i="10" s="1"/>
  <c r="AU71" i="10" s="1"/>
  <c r="AU72" i="10" s="1"/>
  <c r="AU73" i="10" s="1"/>
  <c r="AU74" i="10" s="1"/>
  <c r="F27" i="17" l="1"/>
  <c r="G27" i="17"/>
  <c r="H27" i="17"/>
  <c r="I27" i="17"/>
  <c r="J27" i="17"/>
  <c r="K27" i="17"/>
  <c r="L27" i="17"/>
  <c r="M27" i="17"/>
  <c r="A12" i="11" l="1"/>
  <c r="A13" i="11" s="1"/>
  <c r="A14" i="11" s="1"/>
  <c r="A15" i="11" s="1"/>
  <c r="A76" i="14" l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l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U25" i="10" l="1"/>
  <c r="AU26" i="10" s="1"/>
  <c r="AU27" i="10" s="1"/>
  <c r="AU28" i="10" s="1"/>
  <c r="AU29" i="10" s="1"/>
  <c r="AU30" i="10" s="1"/>
  <c r="AU31" i="10" s="1"/>
  <c r="AU32" i="10" s="1"/>
  <c r="AU33" i="10" s="1"/>
  <c r="AU34" i="10" s="1"/>
  <c r="AU35" i="10" s="1"/>
  <c r="AU36" i="10" s="1"/>
  <c r="AU37" i="10" s="1"/>
  <c r="A16" i="1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T16" i="11"/>
  <c r="AT17" i="11" s="1"/>
  <c r="AT18" i="11" s="1"/>
  <c r="AT19" i="11" s="1"/>
  <c r="AT20" i="11" s="1"/>
  <c r="AT21" i="11" s="1"/>
  <c r="AT22" i="11" s="1"/>
  <c r="AT23" i="11" s="1"/>
  <c r="AT24" i="11" s="1"/>
  <c r="AT25" i="11" s="1"/>
  <c r="AT26" i="11" s="1"/>
  <c r="AT27" i="11" s="1"/>
  <c r="AT28" i="11" s="1"/>
  <c r="AT29" i="11" s="1"/>
  <c r="AT30" i="11" s="1"/>
  <c r="AT31" i="11" s="1"/>
  <c r="AT32" i="11" s="1"/>
  <c r="AT33" i="11" s="1"/>
  <c r="AT34" i="11" s="1"/>
  <c r="AT35" i="11" s="1"/>
  <c r="AT36" i="11" s="1"/>
  <c r="AT37" i="11" s="1"/>
  <c r="AU16" i="11"/>
  <c r="AU17" i="11"/>
  <c r="AU18" i="11" s="1"/>
  <c r="AU19" i="11" s="1"/>
  <c r="AU20" i="11" s="1"/>
  <c r="AU21" i="11" s="1"/>
  <c r="AU22" i="11" s="1"/>
  <c r="AU23" i="11" s="1"/>
  <c r="AU24" i="11" s="1"/>
  <c r="AU25" i="11" s="1"/>
  <c r="AU26" i="11" s="1"/>
  <c r="AU27" i="11" s="1"/>
</calcChain>
</file>

<file path=xl/sharedStrings.xml><?xml version="1.0" encoding="utf-8"?>
<sst xmlns="http://schemas.openxmlformats.org/spreadsheetml/2006/main" count="2302" uniqueCount="623">
  <si>
    <t>Metro  Junior  Tour</t>
  </si>
  <si>
    <t xml:space="preserve">G R O S S </t>
  </si>
  <si>
    <t>Apellido y Nombre</t>
  </si>
  <si>
    <t>CLUB</t>
  </si>
  <si>
    <t>TOTAL</t>
  </si>
  <si>
    <t>Score</t>
  </si>
  <si>
    <t>Puntos</t>
  </si>
  <si>
    <t>TORTUGAS COUNTRY CLUB</t>
  </si>
  <si>
    <t>MARTINDALE COUNTRY CLUB</t>
  </si>
  <si>
    <t>PACHECO GOLF CLUB</t>
  </si>
  <si>
    <t>CLUB ATLETICO LOMAS</t>
  </si>
  <si>
    <t>ABRIL CLUB DE CAMPO</t>
  </si>
  <si>
    <t>CLUB NAUTICO SAN ISIDRO</t>
  </si>
  <si>
    <t>CLUB UNIVERSITARIO BUENOS AIRES</t>
  </si>
  <si>
    <t>N E T O</t>
  </si>
  <si>
    <t>SAN DIEGO COUNTRY CLUB</t>
  </si>
  <si>
    <t>GOLF CLUB JOSE JURADO</t>
  </si>
  <si>
    <t>LOS CARDALES COUNTRY CLUB</t>
  </si>
  <si>
    <t>CLUB A. ESTUDIANTES DE LA PLATA</t>
  </si>
  <si>
    <t>RANELAGH GOLF CLUB</t>
  </si>
  <si>
    <t>HIGHLAND PARK COUNTRY CLUB</t>
  </si>
  <si>
    <t>MAYLING CLUB DE CAMPO</t>
  </si>
  <si>
    <t>SAN ANDRES GOLF CLUB</t>
  </si>
  <si>
    <t>ESTANCIAS GOLF CLUB</t>
  </si>
  <si>
    <t>MASCHWITZ GOLF CLUB</t>
  </si>
  <si>
    <t>ITUZAINGO GOLF CLUB</t>
  </si>
  <si>
    <t>SAN JORGE GOLF CLUB</t>
  </si>
  <si>
    <t>CLUB DE CAMPO LA MARTONA</t>
  </si>
  <si>
    <t>SAN ISIDRO GOLF CLUB</t>
  </si>
  <si>
    <t>LOS LAGARTOS COUNTRY CLUB</t>
  </si>
  <si>
    <t>PILAR GOLF CLUB</t>
  </si>
  <si>
    <t>MAPUCHE COUNTRY CLUB</t>
  </si>
  <si>
    <t>GOLF CLUB LAGOS DE PALERMO</t>
  </si>
  <si>
    <t>SOCIEDAD HEBRAICA ARGENTINA</t>
  </si>
  <si>
    <t>JOCKEY CLUB ARGENTINO</t>
  </si>
  <si>
    <t>BOULOGNE GOLF CLUB</t>
  </si>
  <si>
    <t>BUENOS AIRES GOLF CLUB</t>
  </si>
  <si>
    <t>NORDELTA GOLF CLUB</t>
  </si>
  <si>
    <t>HURLINGHAM CLUB</t>
  </si>
  <si>
    <t>OLIVOS GOLF CLUB</t>
  </si>
  <si>
    <t>SAN PATRICIO GOLF CLUB</t>
  </si>
  <si>
    <t>HARAS SANTA MARIA</t>
  </si>
  <si>
    <t>MEDAL COUNTRY CLUB PILAR</t>
  </si>
  <si>
    <t>A DESIGNAR</t>
  </si>
  <si>
    <t>CLUB DE CAMPO HARAS DEL SUR</t>
  </si>
  <si>
    <t>PILARA GOLF</t>
  </si>
  <si>
    <t>FERRER FRANCISCO</t>
  </si>
  <si>
    <t>GOLFER'S COUNTRY CLUB</t>
  </si>
  <si>
    <t>EL PARAISO COUNTRY CLUB</t>
  </si>
  <si>
    <t>MOREAU PEDRO</t>
  </si>
  <si>
    <t>LOMBISANO JULIAN</t>
  </si>
  <si>
    <t>CAMERANESI CIRO</t>
  </si>
  <si>
    <t>STARZENSKI IAN</t>
  </si>
  <si>
    <t>SANCHEZ NAVAS MAXIMO</t>
  </si>
  <si>
    <t>VALDEZ JUAN SEGUNDO</t>
  </si>
  <si>
    <t>PEROTTI VICTORIA</t>
  </si>
  <si>
    <t>FUTUROS GOLFISTAS</t>
  </si>
  <si>
    <t>MARTINEZ FERMIN DIEGO</t>
  </si>
  <si>
    <t>CATTANEO VALENTINO ANGEL</t>
  </si>
  <si>
    <t>DIAZ ERMACORA CONRADO</t>
  </si>
  <si>
    <t>PISARENKO SEVERIANO</t>
  </si>
  <si>
    <t>VEAS BENJAMIN TIZIANO GABRIEL</t>
  </si>
  <si>
    <t>DOUER MAXIMO</t>
  </si>
  <si>
    <t>ESCUDERO LUCAS</t>
  </si>
  <si>
    <t>SALVAI MATEO</t>
  </si>
  <si>
    <t>ROMEO JORGE ANDRES</t>
  </si>
  <si>
    <t>GIORDANI MILAGROS</t>
  </si>
  <si>
    <t>DEDYN SANTIAGO</t>
  </si>
  <si>
    <t>JUAN RAMON JOAQUIN</t>
  </si>
  <si>
    <t>GROSMAN BRUNO</t>
  </si>
  <si>
    <t>MIRAFLORES COUNTRY CLUB</t>
  </si>
  <si>
    <t>GIORDANI TOMAS</t>
  </si>
  <si>
    <t>CAMERANESI CONSTANZA</t>
  </si>
  <si>
    <t>FERNANDEZ ALBERTI FRANCO</t>
  </si>
  <si>
    <t>DOUER DELFINA</t>
  </si>
  <si>
    <t>COLOMBIER JULIA</t>
  </si>
  <si>
    <t>EL CANTON GOLF</t>
  </si>
  <si>
    <t>VILLAGE GOLF &amp; TENNIS CLUB</t>
  </si>
  <si>
    <t>GOLFER`S COUNTRY CLUB</t>
  </si>
  <si>
    <t>C C.GOLF LAS PRADERAS DE LUJAN</t>
  </si>
  <si>
    <t xml:space="preserve">BOCA RATON COUNTRY LIFE </t>
  </si>
  <si>
    <t>GOLF CLUB ARGENTINO</t>
  </si>
  <si>
    <t>NAUTICO ESCOBAR COUNTRY CLUB</t>
  </si>
  <si>
    <t>CLUB DE CAMPO ST. THOMAS</t>
  </si>
  <si>
    <t>GOOD YEAR GOLF CLUB</t>
  </si>
  <si>
    <t>CIRCULO DE LA POLICÍA FEDERAL</t>
  </si>
  <si>
    <t>LARENA COUNTRY CLUB</t>
  </si>
  <si>
    <t>SAN MIGUEL DEL GHISO C. C.</t>
  </si>
  <si>
    <t xml:space="preserve">C. C. A BCO PCIA DE BUENOS AIRES </t>
  </si>
  <si>
    <t>CLUB PRIVADO LOMA VERDE</t>
  </si>
  <si>
    <t>CARMEL COUNTRY CLUB</t>
  </si>
  <si>
    <t>EL CARMEL COUNTRY CLUB</t>
  </si>
  <si>
    <t>ARANZAZU CLUB DE CAMPO</t>
  </si>
  <si>
    <t>HINDÚ CLUB</t>
  </si>
  <si>
    <t>GIMNASIA y ESGRIMA BS.AS</t>
  </si>
  <si>
    <t>EL CAMPITO DE PATO GOLF CLUB</t>
  </si>
  <si>
    <t>ASOC.DEPORTIVA BERAZATEGUI</t>
  </si>
  <si>
    <t>CAMPO CHICO C.C.</t>
  </si>
  <si>
    <t>CAMPO DE GOLF LOS ALAMOS</t>
  </si>
  <si>
    <t>CAMPO GRANDE</t>
  </si>
  <si>
    <t>CLUB CIUDAD DE BS AS</t>
  </si>
  <si>
    <t>CLUB HIPICO Y DE GOLF CITY BELL</t>
  </si>
  <si>
    <t>CLUB NEWMAN</t>
  </si>
  <si>
    <t>CLUB S.D.Y.F.C.GRAL. MITRE</t>
  </si>
  <si>
    <t>COUNTRY CLUB EL BOSQUE</t>
  </si>
  <si>
    <t>EL SOSIEGO COUNTRY CLUB</t>
  </si>
  <si>
    <t>EVERLINKS CLUB DE GOLF</t>
  </si>
  <si>
    <t>LA COLINA CLUB DE CAMPO</t>
  </si>
  <si>
    <t>LA RESERVA CARDALES</t>
  </si>
  <si>
    <t>LAS CAÑUELAS COUNTRY CLUB</t>
  </si>
  <si>
    <t>LIBERTAD GOLF CLUB</t>
  </si>
  <si>
    <t>SAN MARTIN GOLF CLUB</t>
  </si>
  <si>
    <t>SMITHFIELD GOLF CLUB</t>
  </si>
  <si>
    <t>UPCN</t>
  </si>
  <si>
    <t>MILANO JUANA</t>
  </si>
  <si>
    <t>IBAÑEZ SEVERIANO</t>
  </si>
  <si>
    <t>LOGAN DUNCAN</t>
  </si>
  <si>
    <t>GALLINGANI LUCA</t>
  </si>
  <si>
    <t>GUIDO FELIPE BENJAMIN</t>
  </si>
  <si>
    <t>ANTONINI MARCOS</t>
  </si>
  <si>
    <t>MEIROVICH MARTIN PATRICIO</t>
  </si>
  <si>
    <t>CLUB CIUDAD DE BUENOS AIRES*</t>
  </si>
  <si>
    <t>ALDANA MERCEDES</t>
  </si>
  <si>
    <t>GIORDANI CAMILA</t>
  </si>
  <si>
    <t>SCAVETTA SEPLIARSKI FATIMA</t>
  </si>
  <si>
    <t>GIORDANI SOFIA</t>
  </si>
  <si>
    <t>C.C de Golf las Praderas de Lujan</t>
  </si>
  <si>
    <t>San Isidro Golf Club</t>
  </si>
  <si>
    <t>Club A. Estudiantes de la plata</t>
  </si>
  <si>
    <t>Futuros Golfistas</t>
  </si>
  <si>
    <t>POS.</t>
  </si>
  <si>
    <t>Rivas, Facundo</t>
  </si>
  <si>
    <t>Haras Santa Maria</t>
  </si>
  <si>
    <t>Ranelagh Golf Club</t>
  </si>
  <si>
    <t>Diaz Ermacora, Teresa</t>
  </si>
  <si>
    <t>Del Fresno, Maria</t>
  </si>
  <si>
    <t>Irribarren, Maria</t>
  </si>
  <si>
    <t>Pacheco Golf Club</t>
  </si>
  <si>
    <t>Nordelta Golf Club</t>
  </si>
  <si>
    <t>Club de Campo Haras del Sur</t>
  </si>
  <si>
    <t>Olivos Golf Club</t>
  </si>
  <si>
    <t>San Andres Golf Club</t>
  </si>
  <si>
    <t>Gomez, Facundo</t>
  </si>
  <si>
    <t>Asatto, Francisco</t>
  </si>
  <si>
    <t>Club A. Estudiantes de la Plata</t>
  </si>
  <si>
    <t>Veiga, Martina</t>
  </si>
  <si>
    <t>Capani, Francesca</t>
  </si>
  <si>
    <t>De los Santos, Victoria</t>
  </si>
  <si>
    <t>San Martin Golf Club</t>
  </si>
  <si>
    <t>PEREYRA ARANDIA SANTIAGO</t>
  </si>
  <si>
    <t>PORTA ARAOZ JEREMIAS</t>
  </si>
  <si>
    <t>GUZMAN BONET MANUEL</t>
  </si>
  <si>
    <t>SALGUERIO JUAN BAUTISTA</t>
  </si>
  <si>
    <t>PUTZ TOMAS ALEJO</t>
  </si>
  <si>
    <t>REPOSO FEDERICO ARIEL</t>
  </si>
  <si>
    <t>MIERES MANUEL BENJAMIN</t>
  </si>
  <si>
    <t>CERNADAS MATEO SALVADOR</t>
  </si>
  <si>
    <t>OVELAR FRANCO DAVID</t>
  </si>
  <si>
    <t>LA PROVIDENCIA RESORT</t>
  </si>
  <si>
    <t xml:space="preserve">DE LOS SANTOS NICOLAS </t>
  </si>
  <si>
    <t>PACE TERZAGHI VALENTINA</t>
  </si>
  <si>
    <t>TRENCH JULIA EMA</t>
  </si>
  <si>
    <t xml:space="preserve">CALZADO DIPROFIO ISABELLA </t>
  </si>
  <si>
    <t>CLUB DE CAMPO GRAND BELL</t>
  </si>
  <si>
    <t>CLUB PRIVADO EL OMBU</t>
  </si>
  <si>
    <t>Mayling Club de Campo</t>
  </si>
  <si>
    <t>Garelli, Sol</t>
  </si>
  <si>
    <t>Ituzaingo Golf Club</t>
  </si>
  <si>
    <t>Pilara Golf</t>
  </si>
  <si>
    <t>DEL CARRIL SEGUNDO</t>
  </si>
  <si>
    <t>APELLIDO y NOMBRE</t>
  </si>
  <si>
    <t>TESEIRA RAMIRO</t>
  </si>
  <si>
    <t>AÑO</t>
  </si>
  <si>
    <t>NAJUN OLIVIA</t>
  </si>
  <si>
    <t>Rodriguez Barri, Nayra</t>
  </si>
  <si>
    <t>Prieto Kilmurri, Cipriano</t>
  </si>
  <si>
    <t>a designar</t>
  </si>
  <si>
    <t>Tomkinson, Justo</t>
  </si>
  <si>
    <t>Reynal, Ali</t>
  </si>
  <si>
    <t>Bonofiglio, Abril</t>
  </si>
  <si>
    <t>Club de Campo La Martona</t>
  </si>
  <si>
    <t>Bonofiglio, Mateo</t>
  </si>
  <si>
    <t>La Providencia Resort</t>
  </si>
  <si>
    <t>Mapuche Country Club</t>
  </si>
  <si>
    <t>PUESTO</t>
  </si>
  <si>
    <t>PUNTOS</t>
  </si>
  <si>
    <t>CAMPO DE GOLF LA ORQUIDEA</t>
  </si>
  <si>
    <t>CLUB DE CAMPO LOS PINGUINOS</t>
  </si>
  <si>
    <t>ESPINOSA SANTIAGO</t>
  </si>
  <si>
    <t>REINO LUCAS</t>
  </si>
  <si>
    <t>CLUB NAUTICO HACOAJ</t>
  </si>
  <si>
    <t>Jockey Club Argentino</t>
  </si>
  <si>
    <t>Arando, Felix</t>
  </si>
  <si>
    <t>Club Universitario de Buenos Aires</t>
  </si>
  <si>
    <t>Orizzonte, Renzo</t>
  </si>
  <si>
    <t>Manoff, Valentina</t>
  </si>
  <si>
    <t>Alvarez Otero, Nicolas</t>
  </si>
  <si>
    <t>San Jorge Golf Club</t>
  </si>
  <si>
    <t>SOLIMANO MALENA</t>
  </si>
  <si>
    <t>Pico, Antonio</t>
  </si>
  <si>
    <t>MOYANO MAYRA</t>
  </si>
  <si>
    <t>MISDORP LUIGI</t>
  </si>
  <si>
    <t>Etchegaray, Martin</t>
  </si>
  <si>
    <t>LUPO VARELA EMILIA</t>
  </si>
  <si>
    <t>CORIZZO AUGUSTO</t>
  </si>
  <si>
    <t>Giudici, Juan Benjamin</t>
  </si>
  <si>
    <t>Papiccio, Francisco</t>
  </si>
  <si>
    <t>Golf Club Argentino</t>
  </si>
  <si>
    <t>Carman, Rufino</t>
  </si>
  <si>
    <t>Estancias Golf Club</t>
  </si>
  <si>
    <t>Urdapilleta, Geronimo</t>
  </si>
  <si>
    <t>Caserta, Guido</t>
  </si>
  <si>
    <t>Guzman, Brisa</t>
  </si>
  <si>
    <t>Club Newman</t>
  </si>
  <si>
    <t>RODRIGUEZ ACEVEDO FRANCISCO</t>
  </si>
  <si>
    <t>BLAUSTEIN AGUSTIN</t>
  </si>
  <si>
    <t>TAMINI JOAQUIN</t>
  </si>
  <si>
    <t>BASILICO DELFINA</t>
  </si>
  <si>
    <t>OUBEL MARTINA</t>
  </si>
  <si>
    <t>Club Nautico San Isidro</t>
  </si>
  <si>
    <t>BRAVO MAXIMO</t>
  </si>
  <si>
    <t>CLUB CIUDAD BUENOS AIRES</t>
  </si>
  <si>
    <t>ARAUJO MULLER JOAQUIN</t>
  </si>
  <si>
    <t>CARMAN HILARIO</t>
  </si>
  <si>
    <t>CONSTELA VALENTINO</t>
  </si>
  <si>
    <t>DEDYN TOMAS</t>
  </si>
  <si>
    <t>JONES BAUTISTA</t>
  </si>
  <si>
    <t>MENDEZ JUAN CRUZ</t>
  </si>
  <si>
    <t>NORO VILLAGRA BENJAMIN</t>
  </si>
  <si>
    <t>SIGNO GALEANO BAUTISTA</t>
  </si>
  <si>
    <t>SIERRA DE LOS PADRES G.C.</t>
  </si>
  <si>
    <t>VILLA DELFINA</t>
  </si>
  <si>
    <t>CAMPO CHICO COUNTRY CLUB</t>
  </si>
  <si>
    <t>DIAZ ERMACORA ELEONORA</t>
  </si>
  <si>
    <t>BERRONE PALOMA</t>
  </si>
  <si>
    <t>MARTINEZ PEROZO GUADALUPE</t>
  </si>
  <si>
    <t>RANDO LARRAIN OLIVIA</t>
  </si>
  <si>
    <t>BERKENWALD AMBAR</t>
  </si>
  <si>
    <t>Golfer´s Country Club</t>
  </si>
  <si>
    <t>Highland Park Country Club</t>
  </si>
  <si>
    <t>Catalina, Bruno</t>
  </si>
  <si>
    <t>Nautico Escobar Country Club</t>
  </si>
  <si>
    <t>Eiras Greif, Josefina</t>
  </si>
  <si>
    <t>Ruiz Mazza, Santino</t>
  </si>
  <si>
    <t>Club de Campo el Moro</t>
  </si>
  <si>
    <t>Veiga, Juan Manuel</t>
  </si>
  <si>
    <t>Mirri, Francisco</t>
  </si>
  <si>
    <t>Nautico Escobar Country club</t>
  </si>
  <si>
    <t>Taiana, Santos</t>
  </si>
  <si>
    <t>Berrone, Santiago</t>
  </si>
  <si>
    <t>Diaz, Santino</t>
  </si>
  <si>
    <t>Moyano, Joaquin</t>
  </si>
  <si>
    <t>Sierra de los padres Golf Club</t>
  </si>
  <si>
    <t>Di Marino, Renzo</t>
  </si>
  <si>
    <t>Contreras Klatt, Lara</t>
  </si>
  <si>
    <t>Oteiza, Faustina</t>
  </si>
  <si>
    <t>Diaz, Bruno</t>
  </si>
  <si>
    <t>Grosman, Franco</t>
  </si>
  <si>
    <t>Miraflores Country Club</t>
  </si>
  <si>
    <t>Gismondi, Simón</t>
  </si>
  <si>
    <t>VILLAGE GOLF y TENNIS CLUB</t>
  </si>
  <si>
    <t>C.C.DE GOLF LAS PRADERAS DE LUJAN</t>
  </si>
  <si>
    <t>ESPERANZA GOLF CLUB</t>
  </si>
  <si>
    <t>QUIROGA LUCILA</t>
  </si>
  <si>
    <t>C.C.de G. LAS PRADERAS DE LUJAN</t>
  </si>
  <si>
    <t>CLUB DE CAMPO EL MORO</t>
  </si>
  <si>
    <t>Boulogne Golf Club</t>
  </si>
  <si>
    <t>Matta y Trejo Alfonso</t>
  </si>
  <si>
    <t>Mieres, Lautaro</t>
  </si>
  <si>
    <t>Cardona, Antonio</t>
  </si>
  <si>
    <t>Fabbri, Lorenzo</t>
  </si>
  <si>
    <t>OVEJERO FRANCISCO</t>
  </si>
  <si>
    <t>Salaber, Bautista</t>
  </si>
  <si>
    <t>Llorente, Felipe</t>
  </si>
  <si>
    <t>Lin, Luca</t>
  </si>
  <si>
    <t>Pereira Nacor, Mora</t>
  </si>
  <si>
    <t>Tonnelier, Rufino</t>
  </si>
  <si>
    <t>Navarro, Felix</t>
  </si>
  <si>
    <t>POLAKOOFF ANDRES</t>
  </si>
  <si>
    <t>CRIPPA CONSTANTINO</t>
  </si>
  <si>
    <t>MORA YOUNG MANUEL</t>
  </si>
  <si>
    <t>PEREIRA NACOR BAUTISTA</t>
  </si>
  <si>
    <t>BARBON GUILLERMINA</t>
  </si>
  <si>
    <t>RANKING CABALLEROS MENORES DE 13 AÑOS - 2022 - CLASES 2009 y POSTERIORES</t>
  </si>
  <si>
    <t>Ortiz, Kevin</t>
  </si>
  <si>
    <t>Foglia, Juana</t>
  </si>
  <si>
    <t>Metro Junior Tour</t>
  </si>
  <si>
    <t>Novara, Martina</t>
  </si>
  <si>
    <t>Yorio Larrauri, Catalina</t>
  </si>
  <si>
    <t>Vegh, Dylan</t>
  </si>
  <si>
    <t>Scholem Aleijem Bialik</t>
  </si>
  <si>
    <t>TUCCI LUCA</t>
  </si>
  <si>
    <t>Cabrera, Julian</t>
  </si>
  <si>
    <t>BOSCH SANTIAGO</t>
  </si>
  <si>
    <t>MOSTEIRO RAMON</t>
  </si>
  <si>
    <t>Pos.</t>
  </si>
  <si>
    <t>C. C. de G. Las Praderas de Lujan</t>
  </si>
  <si>
    <t>Isaias, Bautista</t>
  </si>
  <si>
    <t>Sacco, Santino</t>
  </si>
  <si>
    <t>Narducci, Bianca</t>
  </si>
  <si>
    <t>Club Náutico San Isidro</t>
  </si>
  <si>
    <t>Club Atletico San Isidro</t>
  </si>
  <si>
    <t>Difalco Suarez, Nicolas</t>
  </si>
  <si>
    <t>Miranda, Sebastian</t>
  </si>
  <si>
    <t>Camaño, Tomas</t>
  </si>
  <si>
    <t>Lori Harumi, Agustina</t>
  </si>
  <si>
    <t>Gomez, Thiago</t>
  </si>
  <si>
    <t>CONTRERAS KLATT LUCIO</t>
  </si>
  <si>
    <t>GOMEZ CAMILO</t>
  </si>
  <si>
    <t>Maceri, Vicente</t>
  </si>
  <si>
    <t>Cohen, Valentin</t>
  </si>
  <si>
    <t>STEINBRUCK OLIVER</t>
  </si>
  <si>
    <t>Silva, Catalina</t>
  </si>
  <si>
    <t>Perrella, Santiago</t>
  </si>
  <si>
    <t>El Canton Golf</t>
  </si>
  <si>
    <t>KIM AARON</t>
  </si>
  <si>
    <t>ZEN GOLF</t>
  </si>
  <si>
    <t>Total</t>
  </si>
  <si>
    <t>Crippa, Tiziano</t>
  </si>
  <si>
    <t>Kishimoto, Thiago</t>
  </si>
  <si>
    <t>ESPERANZA GOLF</t>
  </si>
  <si>
    <t>Fernandez Madero, Bautista</t>
  </si>
  <si>
    <t>Quierno, Delfina</t>
  </si>
  <si>
    <t>Caserta, Clara</t>
  </si>
  <si>
    <t>Tonnelier, Justina</t>
  </si>
  <si>
    <t>Obarrio, Sofia</t>
  </si>
  <si>
    <t>Maceri, Valentina</t>
  </si>
  <si>
    <t>RAMIREZ GONZALO</t>
  </si>
  <si>
    <t>FRENE GREGORIO</t>
  </si>
  <si>
    <t>TELLO GUADALUPE</t>
  </si>
  <si>
    <t>Golfers Country Club</t>
  </si>
  <si>
    <t>Fagalde Milagros</t>
  </si>
  <si>
    <t>Pallavicini Esmeralda</t>
  </si>
  <si>
    <t>1. 
Haras Santa María</t>
  </si>
  <si>
    <t>RANKING 2023</t>
  </si>
  <si>
    <t>Nombre</t>
  </si>
  <si>
    <t>Año</t>
  </si>
  <si>
    <t>Club</t>
  </si>
  <si>
    <t>RANKING CABALLEROS MENORES DE 18 AÑOS - CLASES   05 - 06 - 07</t>
  </si>
  <si>
    <t>RANKING DAMAS MENORES DE 18 AÑOS - CLASES   05 - 06 - 07</t>
  </si>
  <si>
    <t>RANKING CABALLEROS MENORES DE 15 AÑOS - CLASES 2008 y 2009</t>
  </si>
  <si>
    <t>RANKING DAMAS MENORES DE 15 AÑOS - CLASES 2008 y Posteriores</t>
  </si>
  <si>
    <t>Miranda, Marcos</t>
  </si>
  <si>
    <t>Uslenghi, Juan</t>
  </si>
  <si>
    <t>Club de campo Grand Bell</t>
  </si>
  <si>
    <t>Camiña, Santiago</t>
  </si>
  <si>
    <t>Colombo, Santino</t>
  </si>
  <si>
    <t>Ibañez, Benjamin</t>
  </si>
  <si>
    <t>Camiña, Facundo</t>
  </si>
  <si>
    <t>Maschwitz Golf Club</t>
  </si>
  <si>
    <t>Hernandez, Aitana</t>
  </si>
  <si>
    <t>Golpe, Micaela</t>
  </si>
  <si>
    <t>Mayo, Fausto</t>
  </si>
  <si>
    <t>Peillat, Ambar</t>
  </si>
  <si>
    <t>Clasificados Torneo Nacional Junior 2023</t>
  </si>
  <si>
    <t>4 y 5/3/2022</t>
  </si>
  <si>
    <t>ARANDO, RODRIGO</t>
  </si>
  <si>
    <t>KIM CHANG HTOUNG</t>
  </si>
  <si>
    <t>CHUQUER, BAUTISTA</t>
  </si>
  <si>
    <t>MENDIZABAL, BAUTISTA</t>
  </si>
  <si>
    <t>HARAS SANTA MARÍA</t>
  </si>
  <si>
    <t>SRAGOWICZ, MATEO</t>
  </si>
  <si>
    <t>FOGLIA, GIUSEPPE</t>
  </si>
  <si>
    <t>DEL FA SOLER, ZACARIAS</t>
  </si>
  <si>
    <t>CASAL, GEREMIAS</t>
  </si>
  <si>
    <t>ASATTO, PEDRO</t>
  </si>
  <si>
    <t>CARRILLO, ANA PAULA</t>
  </si>
  <si>
    <t>DIAZ ERMACORA TERESA</t>
  </si>
  <si>
    <t>CAMAÑO, LUCILA</t>
  </si>
  <si>
    <t>DE SILVESTRI, GUILLERMINA</t>
  </si>
  <si>
    <t>2. La Colina</t>
  </si>
  <si>
    <t>2. 
La Colina</t>
  </si>
  <si>
    <t>1. HARAS</t>
  </si>
  <si>
    <t>BONGIOVANNI, FRANCESCA</t>
  </si>
  <si>
    <t>HESLOP, IGNACIO</t>
  </si>
  <si>
    <t>GAMBETTA, MARTINA</t>
  </si>
  <si>
    <t>DIEZ FELIPE</t>
  </si>
  <si>
    <t>MARINARO, LUCAS</t>
  </si>
  <si>
    <t>CLUB ATLETICO DE SAN ISIDRO</t>
  </si>
  <si>
    <t>HUERGO, BAUTISTA</t>
  </si>
  <si>
    <t>ALONSO, TIAGO</t>
  </si>
  <si>
    <t>NIÑOS AGUILAS</t>
  </si>
  <si>
    <t>"EAGLES" CLASES 2012 Y 2013 SIN HANDICAP</t>
  </si>
  <si>
    <t>NIÑAS EAGLES</t>
  </si>
  <si>
    <t>NIÑAS ALBATROS</t>
  </si>
  <si>
    <t>NIÑOS ALBATROS</t>
  </si>
  <si>
    <t>NIÑAS BIRDIES</t>
  </si>
  <si>
    <t>"BIRDIES" CLASES 2014 y Posteriores SIN HANDICAP</t>
  </si>
  <si>
    <t>Iunger, Agustin</t>
  </si>
  <si>
    <t>Boca Ratón Country Club</t>
  </si>
  <si>
    <t>Maceira, Fermin</t>
  </si>
  <si>
    <t>Rovner, Nicolas</t>
  </si>
  <si>
    <t>2. Club Newman</t>
  </si>
  <si>
    <t>1. Haras Santa María</t>
  </si>
  <si>
    <t>Schweizer, Felix</t>
  </si>
  <si>
    <t>Salaber, Cruz</t>
  </si>
  <si>
    <t>Centeno, Nicolás</t>
  </si>
  <si>
    <t>Lartirigoyen, Jaime</t>
  </si>
  <si>
    <t>Rodriguez Steube, Juana</t>
  </si>
  <si>
    <t>Grosman, Milo</t>
  </si>
  <si>
    <t>Fabri, Francisco</t>
  </si>
  <si>
    <t>Gradd, Mila</t>
  </si>
  <si>
    <t>3. Newman</t>
  </si>
  <si>
    <t>SCHOLEM ALEIJEM BIALIK</t>
  </si>
  <si>
    <t xml:space="preserve">BUENOS AIRES GOLF </t>
  </si>
  <si>
    <t>3. Nautico Escobar</t>
  </si>
  <si>
    <t>Wainstein, Ivan</t>
  </si>
  <si>
    <t>DAMAS Albatros Clases 2010-2011 - SIN HANDICAP</t>
  </si>
  <si>
    <t>Stadler, Antonio</t>
  </si>
  <si>
    <t>Berrone, Valentino</t>
  </si>
  <si>
    <t>Catalina, Pedro</t>
  </si>
  <si>
    <t>LAVALLOL, JUAN IGNACIO</t>
  </si>
  <si>
    <t>P</t>
  </si>
  <si>
    <t>SOJO, DELFINA</t>
  </si>
  <si>
    <t>RESUMIL, CATALINA</t>
  </si>
  <si>
    <t>4. Nautico Escobar</t>
  </si>
  <si>
    <t>4. ituzaingo Golf Club</t>
  </si>
  <si>
    <t>2. 
Club Newman</t>
  </si>
  <si>
    <t>3. 
Nautico Escobar</t>
  </si>
  <si>
    <t>4. 
ituzaingo Golf Club</t>
  </si>
  <si>
    <t>CARPINACCI, EMILIO</t>
  </si>
  <si>
    <t>Valino, Dante</t>
  </si>
  <si>
    <t>NIÑOS BIRDIES</t>
  </si>
  <si>
    <t>Usandivaras, Benjamin</t>
  </si>
  <si>
    <t>5. Ituzaingo Golf Club</t>
  </si>
  <si>
    <t>5. 
Campo 
Chico</t>
  </si>
  <si>
    <t>6. Campo Chico</t>
  </si>
  <si>
    <t>Polnoroff, Tomas</t>
  </si>
  <si>
    <t>Tasco, Lorenzo</t>
  </si>
  <si>
    <t>Diaz Valdez, Justo</t>
  </si>
  <si>
    <t>7. Golf Club Argentino</t>
  </si>
  <si>
    <t>6. Golf Club Argentino</t>
  </si>
  <si>
    <t>MOLINA CARRANZA</t>
  </si>
  <si>
    <t>TVARDEK, SANTINO</t>
  </si>
  <si>
    <t>SOJO, MATEO</t>
  </si>
  <si>
    <t>CABALLERO, FELIPE</t>
  </si>
  <si>
    <t>CABALLERO, IÑAKI</t>
  </si>
  <si>
    <t>SALABER, LORENZO</t>
  </si>
  <si>
    <t>ARIAS, MATEO</t>
  </si>
  <si>
    <t>DEL CARRIL, FRANCISCO</t>
  </si>
  <si>
    <t>DEL FRESNO, MARIA</t>
  </si>
  <si>
    <t>Cardona, Alarico</t>
  </si>
  <si>
    <t>Fabri, Santino</t>
  </si>
  <si>
    <t>C. C de Golf praderas de Lujan</t>
  </si>
  <si>
    <t>Molinari, Santiago</t>
  </si>
  <si>
    <t>Otero, Josefina</t>
  </si>
  <si>
    <t>Urdapilleta, Rocio</t>
  </si>
  <si>
    <t>Plate, Fermin</t>
  </si>
  <si>
    <t>Garcia Caceres, Felix</t>
  </si>
  <si>
    <t>Martini, Segundo</t>
  </si>
  <si>
    <t>Quirno, Delfina</t>
  </si>
  <si>
    <t>Cardona, Azucena</t>
  </si>
  <si>
    <t>Cuneo, Beltran</t>
  </si>
  <si>
    <t>Castro, Donato</t>
  </si>
  <si>
    <t>7. La Providencia</t>
  </si>
  <si>
    <t>CURRA, IGNACIO</t>
  </si>
  <si>
    <t>QU, LUCAS</t>
  </si>
  <si>
    <t>GOLF SAN SEBASTIAN</t>
  </si>
  <si>
    <t>ZLOTOLOW, ALAN</t>
  </si>
  <si>
    <t>Della Monica, Diego</t>
  </si>
  <si>
    <t>Cabrera Kozak, Matias</t>
  </si>
  <si>
    <t>La providencia Resort</t>
  </si>
  <si>
    <t>Fleisman, Ivan</t>
  </si>
  <si>
    <t>Club Nautico Hacoaj</t>
  </si>
  <si>
    <t>Miramonte, Benjamin</t>
  </si>
  <si>
    <t>Club Atletico Lomas</t>
  </si>
  <si>
    <t>Iturrioz, Iñigo</t>
  </si>
  <si>
    <t>De Silvestri, Nicanor</t>
  </si>
  <si>
    <t>Vacca, Venicio</t>
  </si>
  <si>
    <t>8. La Providencia</t>
  </si>
  <si>
    <t>8. San Martín</t>
  </si>
  <si>
    <t>GAMBETTA, TOMAS FRANCISCO</t>
  </si>
  <si>
    <t>CLUB CIUDAD DE BUENOS AIRES</t>
  </si>
  <si>
    <t>SICARDI SARAVIA, DIEGO</t>
  </si>
  <si>
    <t>EMERSON GERALD</t>
  </si>
  <si>
    <t>MEDIA LUNA POLO CLUB</t>
  </si>
  <si>
    <t>MICELI FELIPE</t>
  </si>
  <si>
    <t>ARANJUEZ COUNTRY CLUB</t>
  </si>
  <si>
    <t>EMERSON, GERALD</t>
  </si>
  <si>
    <t>MICELI, FELIPE</t>
  </si>
  <si>
    <t>FEROCE ISABELLA</t>
  </si>
  <si>
    <t>Garcia Fasci, Felipe</t>
  </si>
  <si>
    <t>Emerson, Francis</t>
  </si>
  <si>
    <t>Media Luna Polo Club</t>
  </si>
  <si>
    <t>Lanzavecchia, Bautista</t>
  </si>
  <si>
    <t>9. San Martín</t>
  </si>
  <si>
    <t>9. Ranelagh 
Golf Club</t>
  </si>
  <si>
    <t>RETAMAR, ALEJO</t>
  </si>
  <si>
    <t>ROCCO, VITO</t>
  </si>
  <si>
    <t>10. Ranelagh Golf Club</t>
  </si>
  <si>
    <t>Furlanetto, Luca</t>
  </si>
  <si>
    <t>10. Olivos 
Golf Club</t>
  </si>
  <si>
    <t>11. OLIVOS Golf Club</t>
  </si>
  <si>
    <t>SOULAS, PEDRO</t>
  </si>
  <si>
    <t>FUNES NICOLAS</t>
  </si>
  <si>
    <t>CATALINA, BRUNO</t>
  </si>
  <si>
    <t>RODRIGUEZ BARRI, NAYRA</t>
  </si>
  <si>
    <t>BOCA RATÓN COUNTRY CLUB</t>
  </si>
  <si>
    <t>CASAS SALAZAR, ANTONELLA</t>
  </si>
  <si>
    <t>Bottcher, Santiago</t>
  </si>
  <si>
    <t>Ramallo, Pedro</t>
  </si>
  <si>
    <t>Olmos, Agustin</t>
  </si>
  <si>
    <t>Han, Elena</t>
  </si>
  <si>
    <t>Savage, Benito</t>
  </si>
  <si>
    <t>Vilhena, Salvador</t>
  </si>
  <si>
    <t>Rebolledo, Hugo</t>
  </si>
  <si>
    <t>Club Estudiantes de la Plata</t>
  </si>
  <si>
    <t>Niz, Augusto</t>
  </si>
  <si>
    <t>Club Hipico y de Golf City Bell</t>
  </si>
  <si>
    <t>Almeida, Juan Bautista</t>
  </si>
  <si>
    <t>Carnagui, Sofia</t>
  </si>
  <si>
    <t>Niz, Guadalupe</t>
  </si>
  <si>
    <t>12. Estudiantes de la Plata</t>
  </si>
  <si>
    <t>11. ESTUDIANTES de la Plata</t>
  </si>
  <si>
    <t>11. Abril Club de Campo</t>
  </si>
  <si>
    <t>12. Abril Club de Campo</t>
  </si>
  <si>
    <t>AMAYE, MAITE</t>
  </si>
  <si>
    <t>1er descarte de las primeras 6 fechas</t>
  </si>
  <si>
    <t>2do descarte de la fecha 7 a la 12</t>
  </si>
  <si>
    <t>Clasificadas Torneo Nacional Junior 2023</t>
  </si>
  <si>
    <t>13. Abril Club de Campo</t>
  </si>
  <si>
    <t>CLUB ATLETICO DE SAN ISIDRO (CASI)</t>
  </si>
  <si>
    <t>12. San Diego</t>
  </si>
  <si>
    <t>13. San Diego</t>
  </si>
  <si>
    <t>LAULHE, IGNACIO</t>
  </si>
  <si>
    <t>YORIO, CATALINA</t>
  </si>
  <si>
    <t>Perpere, Alfonso</t>
  </si>
  <si>
    <t>Matsunaga, Ignacio</t>
  </si>
  <si>
    <t>Ciccarelli, Felipe</t>
  </si>
  <si>
    <t>San Diego Country Club</t>
  </si>
  <si>
    <t>POS</t>
  </si>
  <si>
    <t>14. Club de Campo San Diego</t>
  </si>
  <si>
    <t>13. La Martona</t>
  </si>
  <si>
    <t>14. La Martona</t>
  </si>
  <si>
    <t>Rampoldi, Pedro</t>
  </si>
  <si>
    <t>Pedroza, Iara</t>
  </si>
  <si>
    <t>Gasparini, Valentina</t>
  </si>
  <si>
    <t>Club de campo la Martona</t>
  </si>
  <si>
    <t>15.Club de Campo La Martona</t>
  </si>
  <si>
    <t>16. Tortugas</t>
  </si>
  <si>
    <t>15. Tortugas</t>
  </si>
  <si>
    <t>14. Tortugas</t>
  </si>
  <si>
    <t>CHARCHU, BAUTISTA</t>
  </si>
  <si>
    <t>SOBICO ROZAS, SIMON</t>
  </si>
  <si>
    <t>DIAZ LUCAS JAVIER</t>
  </si>
  <si>
    <t>MARTINEZ VIVOT, JOAQUIN</t>
  </si>
  <si>
    <t>BOCA RATON COUNTRY CLUB</t>
  </si>
  <si>
    <t>MOORE, ANTONIO</t>
  </si>
  <si>
    <t>FANDIÑO, SANTIAGO</t>
  </si>
  <si>
    <t>GARCIA ZAVALETA, FACUNTO</t>
  </si>
  <si>
    <t>GARAT, FELIPE</t>
  </si>
  <si>
    <t>LLABRES, IGNACIO</t>
  </si>
  <si>
    <t>MARENCO, JUAN</t>
  </si>
  <si>
    <t>BERRONE, SANTIAGO</t>
  </si>
  <si>
    <t>HIGHLAND PARK</t>
  </si>
  <si>
    <t>LUNA, CATALINA</t>
  </si>
  <si>
    <t>Aranda Emanuel</t>
  </si>
  <si>
    <t>Di Benedetto, Belisario</t>
  </si>
  <si>
    <t>Perez Asaad, Felipe</t>
  </si>
  <si>
    <t>Garcia Zavaleta, Martina</t>
  </si>
  <si>
    <t>Garcia Zavaletam Ignacio</t>
  </si>
  <si>
    <t>Tortugas Country Club</t>
  </si>
  <si>
    <t>Dorignac, Isidro</t>
  </si>
  <si>
    <t>Catena, Cruz</t>
  </si>
  <si>
    <t>Revoredo, Joia</t>
  </si>
  <si>
    <t>Perez Asaad, Tomas</t>
  </si>
  <si>
    <t>Juarez Goñi, Ignacio</t>
  </si>
  <si>
    <t>Di Benedetto, Galo</t>
  </si>
  <si>
    <t>Dedyn, Juan</t>
  </si>
  <si>
    <t>Vargas, Delfina</t>
  </si>
  <si>
    <t>Copa Ranking Metro Interclubes 2023</t>
  </si>
  <si>
    <t>Hume Navarro, Alejo</t>
  </si>
  <si>
    <t>16. Palermo</t>
  </si>
  <si>
    <t>Aranda, Maximo</t>
  </si>
  <si>
    <t>Clasificadas al Torneo Nacional Junior 2023</t>
  </si>
  <si>
    <t>"BIRDIES" CLASES 2014 y Posteriores</t>
  </si>
  <si>
    <t>"EAGLES" CLASES 2012 Y 2013</t>
  </si>
  <si>
    <t>CABALLEROS Albatros Clases 2010-2011</t>
  </si>
  <si>
    <t>RANKING CABALLEROS MENORES DE 13 AÑOS - 2023 - CLASES 2010 y POSTERIORES</t>
  </si>
  <si>
    <t>17. Palermo</t>
  </si>
  <si>
    <t>15. Hindú</t>
  </si>
  <si>
    <t>16. Boca Ratón</t>
  </si>
  <si>
    <t>17. Hebraica</t>
  </si>
  <si>
    <t>18. Golfers</t>
  </si>
  <si>
    <t>INDIO CUA GOLF CLUB</t>
  </si>
  <si>
    <t>RUMIANI, MATEO</t>
  </si>
  <si>
    <t>Barbieri, Mora</t>
  </si>
  <si>
    <t>Hindú Club</t>
  </si>
  <si>
    <t>Takashima, Joaquin</t>
  </si>
  <si>
    <t>18. Hindú</t>
  </si>
  <si>
    <t>17. Estancias</t>
  </si>
  <si>
    <t>19. Golfers</t>
  </si>
  <si>
    <t>ESCOBAR ANDRES EMANUEL</t>
  </si>
  <si>
    <t>Galmarini, Benjamin</t>
  </si>
  <si>
    <t>Menendez, Emilia</t>
  </si>
  <si>
    <t>4. ituzaingo 
Golf Club</t>
  </si>
  <si>
    <t>UCKE PEDRO</t>
  </si>
  <si>
    <t>PARDO LUCAS</t>
  </si>
  <si>
    <t>TINTPILVER, SANTINO</t>
  </si>
  <si>
    <t>De Velasco de Ezcurra</t>
  </si>
  <si>
    <t>Marchioli, Gian Cluca</t>
  </si>
  <si>
    <t>20. Estancias</t>
  </si>
  <si>
    <t>21. Golfers</t>
  </si>
  <si>
    <t>Puesto</t>
  </si>
  <si>
    <t>16. Hindú</t>
  </si>
  <si>
    <t>17. Boca Ratón</t>
  </si>
  <si>
    <t>18. Estancias</t>
  </si>
  <si>
    <t>3er descarte de la fecha 13 a la 18</t>
  </si>
  <si>
    <t>17. Hindú</t>
  </si>
  <si>
    <t>18. Boca Ratón</t>
  </si>
  <si>
    <t>19. Estancias</t>
  </si>
  <si>
    <t>11. ESTUDIANTES</t>
  </si>
  <si>
    <t>20. Golfers</t>
  </si>
  <si>
    <t>YALJ Benicio</t>
  </si>
  <si>
    <t>Tabellione Catalina</t>
  </si>
  <si>
    <t>Club de Campo Grand Bell</t>
  </si>
  <si>
    <t>Otegui Nicolás</t>
  </si>
  <si>
    <t>Salomón Felipe</t>
  </si>
  <si>
    <t>Moya Gaspar</t>
  </si>
  <si>
    <t>Aldao Francisco</t>
  </si>
  <si>
    <t>Los Lagartos C.C.</t>
  </si>
  <si>
    <t>SALOMON Lucas</t>
  </si>
  <si>
    <t>DE MARCO, VITO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</si>
</sst>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dd/mm/yyyy;@"/>
    <numFmt numFmtId="166" formatCode="#,##0.00_ ;\-#,##0.00\ "/>
    <numFmt numFmtId="167" formatCode="#,##0_ ;\-#,##0\ "/>
    <numFmt numFmtId="168" formatCode="0.0"/>
  </numFmts>
  <fonts count="1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3"/>
      <name val="Wide Latin"/>
      <family val="1"/>
    </font>
    <font>
      <sz val="18"/>
      <name val="Arial"/>
      <family val="2"/>
    </font>
    <font>
      <b/>
      <sz val="13"/>
      <color indexed="9"/>
      <name val="Arial"/>
      <family val="2"/>
    </font>
    <font>
      <b/>
      <sz val="13"/>
      <color indexed="4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sz val="28"/>
      <name val="Arial"/>
      <family val="2"/>
    </font>
    <font>
      <b/>
      <sz val="36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3"/>
      <name val="Calibri"/>
      <family val="2"/>
      <scheme val="minor"/>
    </font>
    <font>
      <sz val="12"/>
      <color theme="1"/>
      <name val="Arial"/>
      <family val="2"/>
    </font>
    <font>
      <sz val="12"/>
      <color rgb="FF212529"/>
      <name val="Calibri"/>
      <family val="2"/>
      <scheme val="minor"/>
    </font>
    <font>
      <sz val="11"/>
      <color rgb="FF212529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rgb="FF212529"/>
      <name val="Segoe UI"/>
      <family val="2"/>
    </font>
    <font>
      <b/>
      <sz val="13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rgb="FFFF0000"/>
      <name val="Arial"/>
      <family val="2"/>
    </font>
    <font>
      <sz val="12"/>
      <color rgb="FF000000"/>
      <name val="Calibri"/>
      <family val="2"/>
      <scheme val="minor"/>
    </font>
    <font>
      <b/>
      <sz val="13"/>
      <color rgb="FF7030A0"/>
      <name val="Arial"/>
      <family val="2"/>
    </font>
    <font>
      <sz val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3"/>
      <color rgb="FFFF0000"/>
      <name val="Arial"/>
      <family val="2"/>
    </font>
    <font>
      <b/>
      <sz val="18"/>
      <color theme="0"/>
      <name val="Arial"/>
      <family val="2"/>
    </font>
    <font>
      <b/>
      <sz val="19"/>
      <color theme="0"/>
      <name val="Arial"/>
      <family val="2"/>
    </font>
    <font>
      <b/>
      <sz val="15"/>
      <name val="Calibri"/>
      <family val="2"/>
      <scheme val="minor"/>
    </font>
    <font>
      <b/>
      <sz val="14"/>
      <color theme="1"/>
      <name val="Arial"/>
      <family val="2"/>
    </font>
    <font>
      <b/>
      <sz val="15"/>
      <color indexed="9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b/>
      <sz val="14"/>
      <color indexed="9"/>
      <name val="Arial"/>
      <family val="2"/>
    </font>
    <font>
      <b/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4" fillId="0" borderId="0" applyFont="0" applyFill="0" applyBorder="0" applyAlignment="0" applyProtection="0"/>
  </cellStyleXfs>
  <cellXfs count="829">
    <xf numFmtId="0" fontId="0" fillId="0" borderId="0" xfId="0"/>
    <xf numFmtId="0" fontId="65" fillId="0" borderId="0" xfId="0" applyFont="1" applyAlignment="1">
      <alignment horizontal="center"/>
    </xf>
    <xf numFmtId="0" fontId="65" fillId="0" borderId="0" xfId="0" applyFont="1"/>
    <xf numFmtId="0" fontId="66" fillId="0" borderId="0" xfId="0" applyFont="1" applyAlignment="1">
      <alignment horizontal="center"/>
    </xf>
    <xf numFmtId="166" fontId="65" fillId="0" borderId="0" xfId="1" applyNumberFormat="1" applyFont="1" applyFill="1" applyBorder="1" applyAlignment="1">
      <alignment horizontal="center"/>
    </xf>
    <xf numFmtId="2" fontId="65" fillId="0" borderId="0" xfId="0" applyNumberFormat="1" applyFont="1" applyAlignment="1">
      <alignment horizontal="center"/>
    </xf>
    <xf numFmtId="14" fontId="78" fillId="0" borderId="3" xfId="0" applyNumberFormat="1" applyFont="1" applyBorder="1" applyAlignment="1">
      <alignment horizontal="center"/>
    </xf>
    <xf numFmtId="14" fontId="76" fillId="0" borderId="3" xfId="0" applyNumberFormat="1" applyFont="1" applyBorder="1" applyAlignment="1">
      <alignment horizontal="center"/>
    </xf>
    <xf numFmtId="0" fontId="76" fillId="0" borderId="3" xfId="0" applyFont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166" fontId="65" fillId="0" borderId="3" xfId="1" applyNumberFormat="1" applyFont="1" applyFill="1" applyBorder="1" applyAlignment="1">
      <alignment horizontal="center"/>
    </xf>
    <xf numFmtId="166" fontId="68" fillId="0" borderId="3" xfId="0" applyNumberFormat="1" applyFont="1" applyBorder="1" applyAlignment="1">
      <alignment horizontal="center"/>
    </xf>
    <xf numFmtId="166" fontId="78" fillId="0" borderId="3" xfId="0" applyNumberFormat="1" applyFont="1" applyBorder="1" applyAlignment="1">
      <alignment horizontal="center"/>
    </xf>
    <xf numFmtId="0" fontId="78" fillId="0" borderId="0" xfId="0" applyFont="1" applyAlignment="1">
      <alignment horizontal="center"/>
    </xf>
    <xf numFmtId="167" fontId="65" fillId="0" borderId="3" xfId="1" applyNumberFormat="1" applyFont="1" applyFill="1" applyBorder="1" applyAlignment="1">
      <alignment horizontal="center"/>
    </xf>
    <xf numFmtId="166" fontId="76" fillId="0" borderId="3" xfId="1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0" xfId="0" applyFont="1"/>
    <xf numFmtId="0" fontId="82" fillId="11" borderId="3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60" fillId="6" borderId="38" xfId="0" applyFont="1" applyFill="1" applyBorder="1" applyAlignment="1">
      <alignment horizontal="center" vertical="center"/>
    </xf>
    <xf numFmtId="0" fontId="60" fillId="6" borderId="37" xfId="0" applyFont="1" applyFill="1" applyBorder="1" applyAlignment="1">
      <alignment horizontal="center" vertical="center"/>
    </xf>
    <xf numFmtId="0" fontId="60" fillId="6" borderId="39" xfId="0" applyFont="1" applyFill="1" applyBorder="1" applyAlignment="1">
      <alignment horizontal="center" vertical="center"/>
    </xf>
    <xf numFmtId="0" fontId="70" fillId="0" borderId="3" xfId="0" applyFont="1" applyBorder="1" applyAlignment="1">
      <alignment vertical="center"/>
    </xf>
    <xf numFmtId="0" fontId="82" fillId="0" borderId="8" xfId="0" applyFont="1" applyBorder="1" applyAlignment="1">
      <alignment vertical="center"/>
    </xf>
    <xf numFmtId="0" fontId="60" fillId="6" borderId="4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85" fillId="6" borderId="47" xfId="0" applyFont="1" applyFill="1" applyBorder="1" applyAlignment="1">
      <alignment horizontal="center" vertical="center"/>
    </xf>
    <xf numFmtId="2" fontId="85" fillId="6" borderId="13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5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3" borderId="0" xfId="0" applyFont="1" applyFill="1" applyAlignment="1">
      <alignment vertical="center"/>
    </xf>
    <xf numFmtId="0" fontId="82" fillId="11" borderId="8" xfId="0" applyFont="1" applyFill="1" applyBorder="1" applyAlignment="1">
      <alignment horizontal="left" vertical="center"/>
    </xf>
    <xf numFmtId="0" fontId="59" fillId="2" borderId="11" xfId="0" applyFont="1" applyFill="1" applyBorder="1" applyAlignment="1">
      <alignment horizontal="center" vertical="center"/>
    </xf>
    <xf numFmtId="0" fontId="54" fillId="0" borderId="2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4" fillId="0" borderId="20" xfId="0" applyNumberFormat="1" applyFont="1" applyBorder="1" applyAlignment="1">
      <alignment horizontal="center" vertical="center"/>
    </xf>
    <xf numFmtId="0" fontId="59" fillId="2" borderId="13" xfId="0" applyFont="1" applyFill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2" fontId="54" fillId="0" borderId="6" xfId="0" applyNumberFormat="1" applyFont="1" applyBorder="1" applyAlignment="1">
      <alignment horizontal="center" vertical="center"/>
    </xf>
    <xf numFmtId="2" fontId="54" fillId="0" borderId="9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2" fontId="54" fillId="0" borderId="0" xfId="0" applyNumberFormat="1" applyFont="1" applyAlignment="1">
      <alignment vertical="center"/>
    </xf>
    <xf numFmtId="2" fontId="54" fillId="0" borderId="0" xfId="0" applyNumberFormat="1" applyFont="1" applyAlignment="1">
      <alignment horizontal="center" vertical="center"/>
    </xf>
    <xf numFmtId="0" fontId="85" fillId="6" borderId="8" xfId="0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70" fillId="0" borderId="8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9" fillId="6" borderId="14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1" fontId="54" fillId="0" borderId="0" xfId="1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0" fontId="85" fillId="6" borderId="4" xfId="0" applyFont="1" applyFill="1" applyBorder="1" applyAlignment="1">
      <alignment horizontal="center" vertical="center"/>
    </xf>
    <xf numFmtId="0" fontId="82" fillId="11" borderId="3" xfId="0" applyFont="1" applyFill="1" applyBorder="1" applyAlignment="1">
      <alignment horizontal="left" vertical="center"/>
    </xf>
    <xf numFmtId="0" fontId="82" fillId="11" borderId="3" xfId="0" applyFont="1" applyFill="1" applyBorder="1" applyAlignment="1">
      <alignment horizontal="center" vertical="center"/>
    </xf>
    <xf numFmtId="1" fontId="54" fillId="0" borderId="0" xfId="1" applyNumberFormat="1" applyFont="1" applyBorder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54" fillId="0" borderId="2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49" fillId="0" borderId="3" xfId="0" applyFont="1" applyBorder="1" applyAlignment="1">
      <alignment vertical="center"/>
    </xf>
    <xf numFmtId="0" fontId="49" fillId="0" borderId="8" xfId="0" applyFont="1" applyBorder="1" applyAlignment="1">
      <alignment vertical="center"/>
    </xf>
    <xf numFmtId="0" fontId="60" fillId="6" borderId="1" xfId="0" applyFont="1" applyFill="1" applyBorder="1" applyAlignment="1">
      <alignment horizontal="center" vertical="center"/>
    </xf>
    <xf numFmtId="0" fontId="47" fillId="0" borderId="3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8" fillId="0" borderId="3" xfId="0" applyFont="1" applyBorder="1" applyAlignment="1">
      <alignment horizontal="center"/>
    </xf>
    <xf numFmtId="0" fontId="60" fillId="6" borderId="28" xfId="0" applyFont="1" applyFill="1" applyBorder="1" applyAlignment="1">
      <alignment horizontal="center" vertical="center"/>
    </xf>
    <xf numFmtId="0" fontId="42" fillId="0" borderId="3" xfId="0" applyFont="1" applyBorder="1" applyAlignment="1">
      <alignment vertical="center"/>
    </xf>
    <xf numFmtId="2" fontId="85" fillId="6" borderId="19" xfId="0" applyNumberFormat="1" applyFont="1" applyFill="1" applyBorder="1" applyAlignment="1">
      <alignment horizontal="center" vertical="center"/>
    </xf>
    <xf numFmtId="0" fontId="85" fillId="6" borderId="19" xfId="0" applyFont="1" applyFill="1" applyBorder="1" applyAlignment="1">
      <alignment horizontal="center" vertical="center"/>
    </xf>
    <xf numFmtId="0" fontId="85" fillId="6" borderId="13" xfId="0" applyFont="1" applyFill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6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8" fillId="0" borderId="0" xfId="0" applyFont="1" applyAlignment="1">
      <alignment vertical="center"/>
    </xf>
    <xf numFmtId="0" fontId="70" fillId="0" borderId="45" xfId="0" applyFont="1" applyBorder="1" applyAlignment="1">
      <alignment horizontal="center" vertical="center"/>
    </xf>
    <xf numFmtId="0" fontId="51" fillId="0" borderId="3" xfId="0" applyFont="1" applyBorder="1" applyAlignment="1">
      <alignment vertical="center"/>
    </xf>
    <xf numFmtId="0" fontId="50" fillId="0" borderId="3" xfId="0" applyFont="1" applyBorder="1" applyAlignment="1">
      <alignment vertical="center"/>
    </xf>
    <xf numFmtId="0" fontId="47" fillId="0" borderId="8" xfId="0" applyFont="1" applyBorder="1" applyAlignment="1">
      <alignment vertical="center"/>
    </xf>
    <xf numFmtId="0" fontId="70" fillId="0" borderId="8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46" fillId="0" borderId="3" xfId="0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43" fillId="0" borderId="3" xfId="0" applyFont="1" applyBorder="1" applyAlignment="1">
      <alignment vertical="center"/>
    </xf>
    <xf numFmtId="0" fontId="45" fillId="0" borderId="3" xfId="0" applyFont="1" applyBorder="1" applyAlignment="1">
      <alignment horizontal="center" vertical="center"/>
    </xf>
    <xf numFmtId="0" fontId="70" fillId="0" borderId="7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0" fontId="43" fillId="0" borderId="8" xfId="0" applyFont="1" applyBorder="1" applyAlignment="1">
      <alignment vertical="center"/>
    </xf>
    <xf numFmtId="2" fontId="85" fillId="6" borderId="16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vertical="center"/>
    </xf>
    <xf numFmtId="0" fontId="90" fillId="6" borderId="14" xfId="0" applyFont="1" applyFill="1" applyBorder="1" applyAlignment="1">
      <alignment horizontal="center" vertical="center"/>
    </xf>
    <xf numFmtId="0" fontId="90" fillId="6" borderId="37" xfId="0" applyFont="1" applyFill="1" applyBorder="1" applyAlignment="1">
      <alignment horizontal="center" vertical="center"/>
    </xf>
    <xf numFmtId="0" fontId="60" fillId="6" borderId="62" xfId="0" applyFont="1" applyFill="1" applyBorder="1" applyAlignment="1">
      <alignment horizontal="center" vertical="center"/>
    </xf>
    <xf numFmtId="0" fontId="40" fillId="0" borderId="3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68" fillId="0" borderId="3" xfId="0" applyFont="1" applyBorder="1"/>
    <xf numFmtId="0" fontId="0" fillId="0" borderId="3" xfId="0" applyBorder="1"/>
    <xf numFmtId="0" fontId="65" fillId="3" borderId="0" xfId="0" applyFont="1" applyFill="1"/>
    <xf numFmtId="0" fontId="60" fillId="6" borderId="65" xfId="0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90" fillId="6" borderId="63" xfId="0" applyFont="1" applyFill="1" applyBorder="1" applyAlignment="1">
      <alignment horizontal="center" vertical="center"/>
    </xf>
    <xf numFmtId="0" fontId="85" fillId="6" borderId="48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5" fillId="0" borderId="3" xfId="0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34" fillId="0" borderId="8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66" fontId="68" fillId="0" borderId="7" xfId="0" applyNumberFormat="1" applyFont="1" applyBorder="1" applyAlignment="1">
      <alignment horizontal="center"/>
    </xf>
    <xf numFmtId="0" fontId="32" fillId="0" borderId="8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68" fillId="0" borderId="3" xfId="0" applyFont="1" applyBorder="1" applyAlignment="1">
      <alignment horizontal="center"/>
    </xf>
    <xf numFmtId="0" fontId="93" fillId="0" borderId="3" xfId="0" applyFont="1" applyBorder="1" applyAlignment="1">
      <alignment horizontal="center"/>
    </xf>
    <xf numFmtId="0" fontId="3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166" fontId="85" fillId="0" borderId="0" xfId="1" applyNumberFormat="1" applyFont="1" applyFill="1" applyBorder="1" applyAlignment="1">
      <alignment horizontal="center" vertical="center"/>
    </xf>
    <xf numFmtId="9" fontId="84" fillId="0" borderId="0" xfId="0" applyNumberFormat="1" applyFont="1" applyAlignment="1">
      <alignment vertical="center"/>
    </xf>
    <xf numFmtId="0" fontId="93" fillId="0" borderId="0" xfId="0" applyFont="1" applyAlignment="1">
      <alignment horizontal="center"/>
    </xf>
    <xf numFmtId="0" fontId="68" fillId="0" borderId="7" xfId="0" applyFont="1" applyBorder="1" applyAlignment="1">
      <alignment horizontal="center"/>
    </xf>
    <xf numFmtId="0" fontId="93" fillId="0" borderId="7" xfId="0" applyFont="1" applyBorder="1" applyAlignment="1">
      <alignment horizontal="center"/>
    </xf>
    <xf numFmtId="0" fontId="52" fillId="6" borderId="0" xfId="0" applyFont="1" applyFill="1" applyAlignment="1">
      <alignment horizontal="center" vertical="center"/>
    </xf>
    <xf numFmtId="0" fontId="67" fillId="6" borderId="0" xfId="0" applyFont="1" applyFill="1" applyAlignment="1">
      <alignment horizontal="center" vertical="center"/>
    </xf>
    <xf numFmtId="0" fontId="72" fillId="8" borderId="0" xfId="0" applyFont="1" applyFill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59" fillId="6" borderId="19" xfId="0" applyFont="1" applyFill="1" applyBorder="1" applyAlignment="1">
      <alignment horizontal="center" vertical="center"/>
    </xf>
    <xf numFmtId="0" fontId="59" fillId="6" borderId="13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2" fontId="54" fillId="0" borderId="8" xfId="0" applyNumberFormat="1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70" fillId="0" borderId="57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2" fontId="54" fillId="0" borderId="54" xfId="0" applyNumberFormat="1" applyFont="1" applyBorder="1" applyAlignment="1">
      <alignment horizontal="center" vertical="center"/>
    </xf>
    <xf numFmtId="2" fontId="54" fillId="0" borderId="59" xfId="0" applyNumberFormat="1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53" xfId="0" applyFont="1" applyBorder="1" applyAlignment="1">
      <alignment horizontal="center" vertical="center"/>
    </xf>
    <xf numFmtId="1" fontId="84" fillId="0" borderId="52" xfId="0" applyNumberFormat="1" applyFont="1" applyBorder="1" applyAlignment="1">
      <alignment horizontal="center" vertical="center"/>
    </xf>
    <xf numFmtId="1" fontId="84" fillId="0" borderId="18" xfId="0" applyNumberFormat="1" applyFont="1" applyBorder="1" applyAlignment="1">
      <alignment horizontal="center" vertical="center"/>
    </xf>
    <xf numFmtId="1" fontId="84" fillId="0" borderId="17" xfId="0" applyNumberFormat="1" applyFont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/>
    </xf>
    <xf numFmtId="0" fontId="84" fillId="0" borderId="6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 vertical="center"/>
    </xf>
    <xf numFmtId="1" fontId="84" fillId="0" borderId="8" xfId="0" applyNumberFormat="1" applyFont="1" applyBorder="1" applyAlignment="1">
      <alignment horizontal="center" vertical="center"/>
    </xf>
    <xf numFmtId="1" fontId="84" fillId="0" borderId="6" xfId="0" applyNumberFormat="1" applyFont="1" applyBorder="1" applyAlignment="1">
      <alignment horizontal="center" vertical="center"/>
    </xf>
    <xf numFmtId="1" fontId="84" fillId="0" borderId="5" xfId="0" applyNumberFormat="1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0" fontId="84" fillId="0" borderId="59" xfId="0" applyFont="1" applyBorder="1" applyAlignment="1">
      <alignment horizontal="center" vertical="center"/>
    </xf>
    <xf numFmtId="0" fontId="84" fillId="0" borderId="60" xfId="0" applyFont="1" applyBorder="1" applyAlignment="1">
      <alignment horizontal="center" vertical="center"/>
    </xf>
    <xf numFmtId="1" fontId="84" fillId="0" borderId="54" xfId="0" applyNumberFormat="1" applyFont="1" applyBorder="1" applyAlignment="1">
      <alignment horizontal="center" vertical="center"/>
    </xf>
    <xf numFmtId="1" fontId="84" fillId="0" borderId="59" xfId="0" applyNumberFormat="1" applyFont="1" applyBorder="1" applyAlignment="1">
      <alignment horizontal="center" vertical="center"/>
    </xf>
    <xf numFmtId="1" fontId="84" fillId="0" borderId="57" xfId="0" applyNumberFormat="1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42" xfId="0" applyFont="1" applyBorder="1" applyAlignment="1">
      <alignment horizontal="center" vertical="center"/>
    </xf>
    <xf numFmtId="0" fontId="84" fillId="0" borderId="46" xfId="0" applyFont="1" applyBorder="1" applyAlignment="1">
      <alignment horizontal="center" vertical="center"/>
    </xf>
    <xf numFmtId="1" fontId="84" fillId="0" borderId="41" xfId="0" applyNumberFormat="1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5" fillId="0" borderId="7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85" fillId="6" borderId="3" xfId="0" applyFont="1" applyFill="1" applyBorder="1" applyAlignment="1">
      <alignment horizontal="center" vertical="center"/>
    </xf>
    <xf numFmtId="0" fontId="85" fillId="6" borderId="16" xfId="0" applyFont="1" applyFill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94" fillId="12" borderId="3" xfId="0" applyFont="1" applyFill="1" applyBorder="1" applyAlignment="1">
      <alignment horizontal="center" vertical="center"/>
    </xf>
    <xf numFmtId="0" fontId="94" fillId="12" borderId="55" xfId="0" applyFont="1" applyFill="1" applyBorder="1" applyAlignment="1">
      <alignment horizontal="center" vertical="center"/>
    </xf>
    <xf numFmtId="0" fontId="48" fillId="0" borderId="3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84" fillId="0" borderId="3" xfId="0" applyFont="1" applyBorder="1" applyAlignment="1">
      <alignment vertical="center"/>
    </xf>
    <xf numFmtId="0" fontId="54" fillId="0" borderId="3" xfId="0" applyFont="1" applyBorder="1" applyAlignment="1">
      <alignment horizontal="center" vertical="center"/>
    </xf>
    <xf numFmtId="0" fontId="85" fillId="6" borderId="17" xfId="0" applyFont="1" applyFill="1" applyBorder="1" applyAlignment="1">
      <alignment horizontal="center" vertical="center"/>
    </xf>
    <xf numFmtId="0" fontId="85" fillId="6" borderId="5" xfId="0" applyFont="1" applyFill="1" applyBorder="1" applyAlignment="1">
      <alignment horizontal="center" vertical="center"/>
    </xf>
    <xf numFmtId="0" fontId="85" fillId="6" borderId="41" xfId="0" applyFont="1" applyFill="1" applyBorder="1" applyAlignment="1">
      <alignment horizontal="center" vertical="center"/>
    </xf>
    <xf numFmtId="0" fontId="37" fillId="0" borderId="51" xfId="0" applyFont="1" applyBorder="1" applyAlignment="1">
      <alignment vertical="center"/>
    </xf>
    <xf numFmtId="0" fontId="70" fillId="0" borderId="42" xfId="0" applyFont="1" applyBorder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82" fillId="0" borderId="5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3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81" fillId="0" borderId="5" xfId="0" applyFont="1" applyBorder="1" applyAlignment="1">
      <alignment horizontal="center" vertical="center"/>
    </xf>
    <xf numFmtId="0" fontId="81" fillId="0" borderId="6" xfId="0" applyFont="1" applyBorder="1" applyAlignment="1">
      <alignment horizontal="center" vertical="center"/>
    </xf>
    <xf numFmtId="0" fontId="81" fillId="0" borderId="8" xfId="0" applyFont="1" applyBorder="1" applyAlignment="1">
      <alignment horizontal="center" vertical="center"/>
    </xf>
    <xf numFmtId="0" fontId="82" fillId="0" borderId="7" xfId="0" applyFont="1" applyBorder="1" applyAlignment="1">
      <alignment horizontal="center" vertical="center"/>
    </xf>
    <xf numFmtId="0" fontId="82" fillId="0" borderId="6" xfId="0" applyFont="1" applyBorder="1" applyAlignment="1">
      <alignment horizontal="center" vertical="center"/>
    </xf>
    <xf numFmtId="0" fontId="81" fillId="0" borderId="7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83" fillId="0" borderId="6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/>
    </xf>
    <xf numFmtId="0" fontId="44" fillId="0" borderId="3" xfId="0" applyFont="1" applyBorder="1" applyAlignment="1">
      <alignment vertical="center"/>
    </xf>
    <xf numFmtId="0" fontId="70" fillId="0" borderId="25" xfId="0" applyFont="1" applyBorder="1" applyAlignment="1">
      <alignment horizontal="center" vertical="center"/>
    </xf>
    <xf numFmtId="0" fontId="8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6" fillId="0" borderId="7" xfId="0" applyFont="1" applyBorder="1" applyAlignment="1">
      <alignment horizontal="center" vertical="center"/>
    </xf>
    <xf numFmtId="0" fontId="82" fillId="0" borderId="7" xfId="0" applyFont="1" applyBorder="1" applyAlignment="1">
      <alignment horizontal="center" vertical="top"/>
    </xf>
    <xf numFmtId="0" fontId="50" fillId="0" borderId="6" xfId="0" applyFont="1" applyBorder="1" applyAlignment="1">
      <alignment horizontal="center"/>
    </xf>
    <xf numFmtId="0" fontId="84" fillId="0" borderId="43" xfId="0" applyFont="1" applyBorder="1" applyAlignment="1">
      <alignment horizontal="center" vertical="center"/>
    </xf>
    <xf numFmtId="0" fontId="84" fillId="0" borderId="45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5" fillId="0" borderId="5" xfId="0" applyFont="1" applyBorder="1" applyAlignment="1">
      <alignment vertical="center"/>
    </xf>
    <xf numFmtId="0" fontId="55" fillId="0" borderId="6" xfId="0" applyFont="1" applyBorder="1" applyAlignment="1">
      <alignment vertical="center"/>
    </xf>
    <xf numFmtId="0" fontId="55" fillId="0" borderId="57" xfId="0" applyFont="1" applyBorder="1" applyAlignment="1">
      <alignment vertical="center"/>
    </xf>
    <xf numFmtId="0" fontId="55" fillId="0" borderId="59" xfId="0" applyFont="1" applyBorder="1" applyAlignment="1">
      <alignment vertical="center"/>
    </xf>
    <xf numFmtId="0" fontId="52" fillId="6" borderId="0" xfId="0" applyFont="1" applyFill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48" fillId="0" borderId="8" xfId="0" applyFont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84" fillId="0" borderId="8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54" fillId="0" borderId="8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82" fillId="0" borderId="53" xfId="0" applyFont="1" applyBorder="1" applyAlignment="1">
      <alignment horizontal="center" vertical="center"/>
    </xf>
    <xf numFmtId="0" fontId="82" fillId="11" borderId="7" xfId="0" applyFont="1" applyFill="1" applyBorder="1" applyAlignment="1">
      <alignment horizontal="left" vertical="center"/>
    </xf>
    <xf numFmtId="0" fontId="49" fillId="0" borderId="7" xfId="0" applyFont="1" applyBorder="1" applyAlignment="1">
      <alignment vertical="center"/>
    </xf>
    <xf numFmtId="0" fontId="40" fillId="0" borderId="7" xfId="0" applyFont="1" applyBorder="1" applyAlignment="1">
      <alignment vertical="center"/>
    </xf>
    <xf numFmtId="0" fontId="84" fillId="0" borderId="7" xfId="0" applyFont="1" applyBorder="1" applyAlignment="1">
      <alignment vertical="center"/>
    </xf>
    <xf numFmtId="0" fontId="82" fillId="0" borderId="60" xfId="0" applyFont="1" applyBorder="1" applyAlignment="1">
      <alignment horizontal="center" vertical="center"/>
    </xf>
    <xf numFmtId="0" fontId="82" fillId="0" borderId="46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46" fillId="0" borderId="8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96" fillId="6" borderId="0" xfId="0" applyFont="1" applyFill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85" fillId="6" borderId="26" xfId="0" applyFont="1" applyFill="1" applyBorder="1" applyAlignment="1">
      <alignment horizontal="center" vertical="center"/>
    </xf>
    <xf numFmtId="0" fontId="45" fillId="0" borderId="51" xfId="0" applyFont="1" applyBorder="1" applyAlignment="1">
      <alignment vertical="center"/>
    </xf>
    <xf numFmtId="0" fontId="103" fillId="13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50" fillId="0" borderId="7" xfId="0" applyFont="1" applyBorder="1" applyAlignment="1">
      <alignment vertical="center"/>
    </xf>
    <xf numFmtId="0" fontId="50" fillId="0" borderId="8" xfId="0" applyFont="1" applyBorder="1" applyAlignment="1">
      <alignment vertical="center"/>
    </xf>
    <xf numFmtId="0" fontId="50" fillId="0" borderId="6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/>
    </xf>
    <xf numFmtId="2" fontId="85" fillId="6" borderId="11" xfId="0" applyNumberFormat="1" applyFont="1" applyFill="1" applyBorder="1" applyAlignment="1">
      <alignment horizontal="center" vertical="center"/>
    </xf>
    <xf numFmtId="0" fontId="59" fillId="6" borderId="67" xfId="0" applyFont="1" applyFill="1" applyBorder="1" applyAlignment="1">
      <alignment horizontal="center" vertical="center"/>
    </xf>
    <xf numFmtId="0" fontId="60" fillId="6" borderId="63" xfId="0" applyFont="1" applyFill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44" fillId="0" borderId="8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44" fillId="0" borderId="7" xfId="0" applyFont="1" applyBorder="1" applyAlignment="1">
      <alignment vertical="center"/>
    </xf>
    <xf numFmtId="0" fontId="59" fillId="6" borderId="16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center" vertical="center"/>
    </xf>
    <xf numFmtId="0" fontId="82" fillId="11" borderId="25" xfId="0" applyFont="1" applyFill="1" applyBorder="1" applyAlignment="1">
      <alignment horizontal="left" vertical="center"/>
    </xf>
    <xf numFmtId="0" fontId="59" fillId="6" borderId="67" xfId="0" applyFont="1" applyFill="1" applyBorder="1" applyAlignment="1">
      <alignment horizontal="center" vertical="center" wrapText="1"/>
    </xf>
    <xf numFmtId="0" fontId="82" fillId="11" borderId="68" xfId="0" applyFont="1" applyFill="1" applyBorder="1" applyAlignment="1">
      <alignment horizontal="center" vertical="center"/>
    </xf>
    <xf numFmtId="0" fontId="82" fillId="11" borderId="49" xfId="0" applyFont="1" applyFill="1" applyBorder="1" applyAlignment="1">
      <alignment horizontal="left" vertical="center"/>
    </xf>
    <xf numFmtId="0" fontId="81" fillId="0" borderId="57" xfId="0" applyFont="1" applyBorder="1" applyAlignment="1">
      <alignment horizontal="center" vertical="center"/>
    </xf>
    <xf numFmtId="0" fontId="81" fillId="0" borderId="59" xfId="0" applyFont="1" applyBorder="1" applyAlignment="1">
      <alignment horizontal="center" vertical="center"/>
    </xf>
    <xf numFmtId="0" fontId="85" fillId="6" borderId="54" xfId="0" applyFont="1" applyFill="1" applyBorder="1" applyAlignment="1">
      <alignment horizontal="center" vertical="center"/>
    </xf>
    <xf numFmtId="0" fontId="25" fillId="0" borderId="55" xfId="0" applyFont="1" applyBorder="1" applyAlignment="1">
      <alignment vertical="center"/>
    </xf>
    <xf numFmtId="0" fontId="82" fillId="0" borderId="55" xfId="0" applyFont="1" applyBorder="1" applyAlignment="1">
      <alignment vertical="center"/>
    </xf>
    <xf numFmtId="2" fontId="85" fillId="6" borderId="58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46" fillId="0" borderId="5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9" fillId="17" borderId="3" xfId="0" applyFont="1" applyFill="1" applyBorder="1" applyAlignment="1">
      <alignment horizontal="center" vertical="center"/>
    </xf>
    <xf numFmtId="0" fontId="89" fillId="18" borderId="3" xfId="0" applyFont="1" applyFill="1" applyBorder="1" applyAlignment="1">
      <alignment horizontal="center" vertical="center"/>
    </xf>
    <xf numFmtId="9" fontId="84" fillId="15" borderId="3" xfId="0" applyNumberFormat="1" applyFont="1" applyFill="1" applyBorder="1" applyAlignment="1">
      <alignment horizontal="center" vertical="center"/>
    </xf>
    <xf numFmtId="0" fontId="54" fillId="16" borderId="3" xfId="0" applyFont="1" applyFill="1" applyBorder="1" applyAlignment="1">
      <alignment horizontal="center" vertical="center"/>
    </xf>
    <xf numFmtId="0" fontId="54" fillId="17" borderId="3" xfId="0" applyFont="1" applyFill="1" applyBorder="1" applyAlignment="1">
      <alignment horizontal="center" vertical="center"/>
    </xf>
    <xf numFmtId="0" fontId="54" fillId="18" borderId="3" xfId="0" applyFont="1" applyFill="1" applyBorder="1" applyAlignment="1">
      <alignment horizontal="center" vertical="center"/>
    </xf>
    <xf numFmtId="0" fontId="54" fillId="15" borderId="3" xfId="0" applyFont="1" applyFill="1" applyBorder="1" applyAlignment="1">
      <alignment horizontal="center" vertical="center"/>
    </xf>
    <xf numFmtId="0" fontId="90" fillId="17" borderId="3" xfId="0" applyFont="1" applyFill="1" applyBorder="1" applyAlignment="1">
      <alignment horizontal="center" vertical="center"/>
    </xf>
    <xf numFmtId="0" fontId="90" fillId="18" borderId="3" xfId="0" applyFont="1" applyFill="1" applyBorder="1" applyAlignment="1">
      <alignment horizontal="center" vertical="center"/>
    </xf>
    <xf numFmtId="0" fontId="99" fillId="15" borderId="3" xfId="0" applyFont="1" applyFill="1" applyBorder="1" applyAlignment="1">
      <alignment horizontal="center" vertical="center"/>
    </xf>
    <xf numFmtId="0" fontId="99" fillId="16" borderId="3" xfId="0" applyFont="1" applyFill="1" applyBorder="1" applyAlignment="1">
      <alignment horizontal="center" vertical="center"/>
    </xf>
    <xf numFmtId="0" fontId="84" fillId="15" borderId="3" xfId="0" applyFont="1" applyFill="1" applyBorder="1" applyAlignment="1">
      <alignment horizontal="center" vertical="center"/>
    </xf>
    <xf numFmtId="0" fontId="90" fillId="0" borderId="3" xfId="0" applyFont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9" fontId="84" fillId="16" borderId="3" xfId="0" applyNumberFormat="1" applyFont="1" applyFill="1" applyBorder="1" applyAlignment="1">
      <alignment horizontal="center" vertical="center"/>
    </xf>
    <xf numFmtId="0" fontId="54" fillId="12" borderId="3" xfId="0" applyFont="1" applyFill="1" applyBorder="1" applyAlignment="1">
      <alignment horizontal="center" vertical="center"/>
    </xf>
    <xf numFmtId="0" fontId="54" fillId="16" borderId="3" xfId="0" applyFont="1" applyFill="1" applyBorder="1" applyAlignment="1">
      <alignment vertical="center"/>
    </xf>
    <xf numFmtId="0" fontId="54" fillId="12" borderId="3" xfId="0" applyFont="1" applyFill="1" applyBorder="1" applyAlignment="1">
      <alignment vertical="center"/>
    </xf>
    <xf numFmtId="0" fontId="92" fillId="18" borderId="3" xfId="0" applyFont="1" applyFill="1" applyBorder="1" applyAlignment="1">
      <alignment horizontal="center" vertical="center"/>
    </xf>
    <xf numFmtId="0" fontId="90" fillId="16" borderId="3" xfId="0" applyFont="1" applyFill="1" applyBorder="1" applyAlignment="1">
      <alignment vertical="center"/>
    </xf>
    <xf numFmtId="0" fontId="90" fillId="15" borderId="3" xfId="0" applyFont="1" applyFill="1" applyBorder="1" applyAlignment="1">
      <alignment horizontal="center" vertical="center"/>
    </xf>
    <xf numFmtId="0" fontId="84" fillId="16" borderId="3" xfId="0" applyFont="1" applyFill="1" applyBorder="1" applyAlignment="1">
      <alignment horizontal="center" vertical="center"/>
    </xf>
    <xf numFmtId="0" fontId="92" fillId="15" borderId="3" xfId="0" applyFont="1" applyFill="1" applyBorder="1" applyAlignment="1">
      <alignment horizontal="center" vertical="center"/>
    </xf>
    <xf numFmtId="0" fontId="90" fillId="16" borderId="3" xfId="0" applyFont="1" applyFill="1" applyBorder="1" applyAlignment="1">
      <alignment horizontal="center" vertical="center"/>
    </xf>
    <xf numFmtId="0" fontId="70" fillId="12" borderId="3" xfId="0" applyFont="1" applyFill="1" applyBorder="1" applyAlignment="1">
      <alignment horizontal="center" vertical="center"/>
    </xf>
    <xf numFmtId="0" fontId="70" fillId="16" borderId="3" xfId="0" applyFont="1" applyFill="1" applyBorder="1" applyAlignment="1">
      <alignment horizontal="center" vertical="center"/>
    </xf>
    <xf numFmtId="2" fontId="84" fillId="12" borderId="3" xfId="0" applyNumberFormat="1" applyFont="1" applyFill="1" applyBorder="1" applyAlignment="1">
      <alignment horizontal="center" vertical="center"/>
    </xf>
    <xf numFmtId="0" fontId="89" fillId="16" borderId="3" xfId="0" applyFont="1" applyFill="1" applyBorder="1" applyAlignment="1">
      <alignment horizontal="center" vertical="center"/>
    </xf>
    <xf numFmtId="0" fontId="89" fillId="12" borderId="3" xfId="0" applyFont="1" applyFill="1" applyBorder="1" applyAlignment="1">
      <alignment horizontal="center" vertical="center"/>
    </xf>
    <xf numFmtId="0" fontId="90" fillId="12" borderId="3" xfId="0" applyFont="1" applyFill="1" applyBorder="1" applyAlignment="1">
      <alignment vertical="center"/>
    </xf>
    <xf numFmtId="0" fontId="90" fillId="12" borderId="3" xfId="0" applyFont="1" applyFill="1" applyBorder="1" applyAlignment="1">
      <alignment horizontal="center" vertical="center"/>
    </xf>
    <xf numFmtId="0" fontId="92" fillId="12" borderId="3" xfId="0" applyFont="1" applyFill="1" applyBorder="1" applyAlignment="1">
      <alignment horizontal="center" vertical="center"/>
    </xf>
    <xf numFmtId="0" fontId="92" fillId="16" borderId="3" xfId="0" applyFont="1" applyFill="1" applyBorder="1" applyAlignment="1">
      <alignment horizontal="center" vertical="center"/>
    </xf>
    <xf numFmtId="0" fontId="76" fillId="16" borderId="3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10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1" fontId="76" fillId="0" borderId="0" xfId="0" applyNumberFormat="1" applyFont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96" fillId="6" borderId="0" xfId="0" applyFont="1" applyFill="1" applyAlignment="1">
      <alignment horizontal="center" vertical="center"/>
    </xf>
    <xf numFmtId="0" fontId="72" fillId="5" borderId="0" xfId="0" applyFont="1" applyFill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70" fillId="19" borderId="10" xfId="0" applyFont="1" applyFill="1" applyBorder="1" applyAlignment="1">
      <alignment horizontal="center" vertical="center"/>
    </xf>
    <xf numFmtId="0" fontId="70" fillId="19" borderId="5" xfId="0" applyFont="1" applyFill="1" applyBorder="1" applyAlignment="1">
      <alignment horizontal="center" vertical="center"/>
    </xf>
    <xf numFmtId="0" fontId="82" fillId="19" borderId="6" xfId="0" applyFont="1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70" fillId="19" borderId="6" xfId="0" applyFont="1" applyFill="1" applyBorder="1" applyAlignment="1">
      <alignment horizontal="center" vertical="center"/>
    </xf>
    <xf numFmtId="0" fontId="50" fillId="19" borderId="6" xfId="0" applyFont="1" applyFill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81" fillId="0" borderId="10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46" fillId="19" borderId="6" xfId="0" applyFont="1" applyFill="1" applyBorder="1" applyAlignment="1">
      <alignment horizontal="center" vertical="center"/>
    </xf>
    <xf numFmtId="0" fontId="84" fillId="19" borderId="6" xfId="0" applyFont="1" applyFill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/>
    </xf>
    <xf numFmtId="0" fontId="70" fillId="19" borderId="18" xfId="0" applyFont="1" applyFill="1" applyBorder="1" applyAlignment="1">
      <alignment horizontal="center" vertical="center"/>
    </xf>
    <xf numFmtId="0" fontId="55" fillId="19" borderId="6" xfId="0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54" fillId="18" borderId="7" xfId="0" applyFont="1" applyFill="1" applyBorder="1" applyAlignment="1">
      <alignment horizontal="center" vertical="center"/>
    </xf>
    <xf numFmtId="0" fontId="90" fillId="18" borderId="7" xfId="0" applyFont="1" applyFill="1" applyBorder="1" applyAlignment="1">
      <alignment horizontal="center" vertical="center"/>
    </xf>
    <xf numFmtId="0" fontId="92" fillId="18" borderId="7" xfId="0" applyFont="1" applyFill="1" applyBorder="1" applyAlignment="1">
      <alignment horizontal="center" vertical="center"/>
    </xf>
    <xf numFmtId="0" fontId="70" fillId="19" borderId="59" xfId="0" applyFont="1" applyFill="1" applyBorder="1" applyAlignment="1">
      <alignment horizontal="center" vertical="center"/>
    </xf>
    <xf numFmtId="0" fontId="82" fillId="0" borderId="44" xfId="0" applyFont="1" applyBorder="1" applyAlignment="1">
      <alignment vertical="center"/>
    </xf>
    <xf numFmtId="0" fontId="70" fillId="19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70" fillId="19" borderId="54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45" fillId="19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45" fillId="19" borderId="18" xfId="0" applyFont="1" applyFill="1" applyBorder="1" applyAlignment="1">
      <alignment horizontal="center" vertical="center"/>
    </xf>
    <xf numFmtId="0" fontId="45" fillId="19" borderId="8" xfId="0" applyFont="1" applyFill="1" applyBorder="1" applyAlignment="1">
      <alignment horizontal="center" vertical="center"/>
    </xf>
    <xf numFmtId="0" fontId="89" fillId="12" borderId="7" xfId="0" applyFont="1" applyFill="1" applyBorder="1" applyAlignment="1">
      <alignment horizontal="center" vertical="center"/>
    </xf>
    <xf numFmtId="0" fontId="54" fillId="12" borderId="7" xfId="0" applyFont="1" applyFill="1" applyBorder="1" applyAlignment="1">
      <alignment horizontal="center" vertical="center"/>
    </xf>
    <xf numFmtId="0" fontId="90" fillId="12" borderId="7" xfId="0" applyFont="1" applyFill="1" applyBorder="1" applyAlignment="1">
      <alignment horizontal="center" vertical="center"/>
    </xf>
    <xf numFmtId="0" fontId="92" fillId="12" borderId="7" xfId="0" applyFont="1" applyFill="1" applyBorder="1" applyAlignment="1">
      <alignment horizontal="center" vertical="center"/>
    </xf>
    <xf numFmtId="0" fontId="89" fillId="16" borderId="7" xfId="0" applyFont="1" applyFill="1" applyBorder="1" applyAlignment="1">
      <alignment horizontal="center" vertical="center"/>
    </xf>
    <xf numFmtId="0" fontId="54" fillId="16" borderId="7" xfId="0" applyFont="1" applyFill="1" applyBorder="1" applyAlignment="1">
      <alignment horizontal="center" vertical="center"/>
    </xf>
    <xf numFmtId="0" fontId="90" fillId="16" borderId="7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45" fillId="0" borderId="60" xfId="0" applyFont="1" applyBorder="1" applyAlignment="1">
      <alignment horizontal="center" vertical="center"/>
    </xf>
    <xf numFmtId="0" fontId="45" fillId="19" borderId="54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86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4" fillId="0" borderId="12" xfId="0" applyFont="1" applyBorder="1" applyAlignment="1">
      <alignment horizontal="center" vertical="center"/>
    </xf>
    <xf numFmtId="0" fontId="85" fillId="6" borderId="11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89" fillId="18" borderId="7" xfId="0" applyFont="1" applyFill="1" applyBorder="1" applyAlignment="1">
      <alignment horizontal="center" vertical="center"/>
    </xf>
    <xf numFmtId="0" fontId="85" fillId="6" borderId="29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9" fillId="6" borderId="58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84" fillId="19" borderId="59" xfId="0" applyFont="1" applyFill="1" applyBorder="1" applyAlignment="1">
      <alignment horizontal="center" vertical="center"/>
    </xf>
    <xf numFmtId="0" fontId="85" fillId="6" borderId="58" xfId="0" applyFont="1" applyFill="1" applyBorder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45" fillId="19" borderId="59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0" fillId="19" borderId="52" xfId="0" applyFont="1" applyFill="1" applyBorder="1" applyAlignment="1">
      <alignment horizontal="center" vertical="center"/>
    </xf>
    <xf numFmtId="0" fontId="45" fillId="20" borderId="6" xfId="0" applyFont="1" applyFill="1" applyBorder="1" applyAlignment="1">
      <alignment horizontal="center" vertical="center"/>
    </xf>
    <xf numFmtId="0" fontId="70" fillId="20" borderId="13" xfId="0" applyFont="1" applyFill="1" applyBorder="1" applyAlignment="1">
      <alignment horizontal="center" vertical="center"/>
    </xf>
    <xf numFmtId="0" fontId="43" fillId="20" borderId="6" xfId="0" applyFont="1" applyFill="1" applyBorder="1" applyAlignment="1">
      <alignment horizontal="center" vertical="center"/>
    </xf>
    <xf numFmtId="0" fontId="70" fillId="20" borderId="6" xfId="0" applyFont="1" applyFill="1" applyBorder="1" applyAlignment="1">
      <alignment horizontal="center" vertical="center"/>
    </xf>
    <xf numFmtId="0" fontId="70" fillId="20" borderId="49" xfId="0" applyFont="1" applyFill="1" applyBorder="1" applyAlignment="1">
      <alignment horizontal="center" vertical="center"/>
    </xf>
    <xf numFmtId="0" fontId="70" fillId="19" borderId="3" xfId="0" applyFont="1" applyFill="1" applyBorder="1" applyAlignment="1">
      <alignment horizontal="center" vertical="center"/>
    </xf>
    <xf numFmtId="0" fontId="45" fillId="20" borderId="3" xfId="0" applyFont="1" applyFill="1" applyBorder="1" applyAlignment="1">
      <alignment horizontal="center" vertical="center"/>
    </xf>
    <xf numFmtId="0" fontId="70" fillId="20" borderId="18" xfId="0" applyFont="1" applyFill="1" applyBorder="1" applyAlignment="1">
      <alignment horizontal="center" vertical="center"/>
    </xf>
    <xf numFmtId="0" fontId="112" fillId="0" borderId="0" xfId="0" applyFont="1" applyAlignment="1">
      <alignment horizontal="left" vertical="center"/>
    </xf>
    <xf numFmtId="0" fontId="113" fillId="0" borderId="5" xfId="0" applyFont="1" applyBorder="1" applyAlignment="1">
      <alignment horizontal="center" vertical="center"/>
    </xf>
    <xf numFmtId="0" fontId="45" fillId="21" borderId="6" xfId="0" applyFont="1" applyFill="1" applyBorder="1" applyAlignment="1">
      <alignment horizontal="center" vertical="center"/>
    </xf>
    <xf numFmtId="0" fontId="43" fillId="21" borderId="6" xfId="0" applyFont="1" applyFill="1" applyBorder="1" applyAlignment="1">
      <alignment horizontal="center" vertical="center"/>
    </xf>
    <xf numFmtId="0" fontId="45" fillId="21" borderId="18" xfId="0" applyFont="1" applyFill="1" applyBorder="1" applyAlignment="1">
      <alignment horizontal="center" vertical="center"/>
    </xf>
    <xf numFmtId="0" fontId="70" fillId="21" borderId="6" xfId="0" applyFont="1" applyFill="1" applyBorder="1" applyAlignment="1">
      <alignment horizontal="center" vertical="center"/>
    </xf>
    <xf numFmtId="0" fontId="70" fillId="21" borderId="59" xfId="0" applyFont="1" applyFill="1" applyBorder="1" applyAlignment="1">
      <alignment horizontal="center" vertical="center"/>
    </xf>
    <xf numFmtId="0" fontId="84" fillId="21" borderId="6" xfId="0" applyFont="1" applyFill="1" applyBorder="1" applyAlignment="1">
      <alignment horizontal="center" vertical="center"/>
    </xf>
    <xf numFmtId="0" fontId="70" fillId="21" borderId="18" xfId="0" applyFont="1" applyFill="1" applyBorder="1" applyAlignment="1">
      <alignment horizontal="center" vertical="center"/>
    </xf>
    <xf numFmtId="0" fontId="84" fillId="21" borderId="8" xfId="0" applyFont="1" applyFill="1" applyBorder="1" applyAlignment="1">
      <alignment horizontal="center" vertical="center"/>
    </xf>
    <xf numFmtId="0" fontId="70" fillId="21" borderId="8" xfId="0" applyFont="1" applyFill="1" applyBorder="1" applyAlignment="1">
      <alignment horizontal="center" vertical="center"/>
    </xf>
    <xf numFmtId="0" fontId="68" fillId="0" borderId="55" xfId="0" applyFont="1" applyBorder="1"/>
    <xf numFmtId="0" fontId="77" fillId="0" borderId="3" xfId="0" applyFont="1" applyBorder="1" applyAlignment="1">
      <alignment horizontal="center" vertical="center"/>
    </xf>
    <xf numFmtId="166" fontId="87" fillId="6" borderId="55" xfId="0" applyNumberFormat="1" applyFont="1" applyFill="1" applyBorder="1" applyAlignment="1">
      <alignment horizontal="center"/>
    </xf>
    <xf numFmtId="0" fontId="102" fillId="0" borderId="3" xfId="0" applyFont="1" applyBorder="1" applyAlignment="1">
      <alignment horizontal="center" vertical="center"/>
    </xf>
    <xf numFmtId="0" fontId="7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4" fillId="21" borderId="59" xfId="0" applyFont="1" applyFill="1" applyBorder="1" applyAlignment="1">
      <alignment horizontal="center" vertical="center"/>
    </xf>
    <xf numFmtId="0" fontId="45" fillId="21" borderId="59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0" fillId="20" borderId="10" xfId="0" applyFont="1" applyFill="1" applyBorder="1" applyAlignment="1">
      <alignment horizontal="center" vertical="center"/>
    </xf>
    <xf numFmtId="0" fontId="82" fillId="20" borderId="6" xfId="0" applyFont="1" applyFill="1" applyBorder="1" applyAlignment="1">
      <alignment horizontal="center" vertical="center"/>
    </xf>
    <xf numFmtId="0" fontId="81" fillId="20" borderId="10" xfId="0" applyFont="1" applyFill="1" applyBorder="1" applyAlignment="1">
      <alignment horizontal="center" vertical="center"/>
    </xf>
    <xf numFmtId="0" fontId="81" fillId="20" borderId="6" xfId="0" applyFont="1" applyFill="1" applyBorder="1" applyAlignment="1">
      <alignment horizontal="center" vertical="center"/>
    </xf>
    <xf numFmtId="0" fontId="81" fillId="20" borderId="8" xfId="0" applyFont="1" applyFill="1" applyBorder="1" applyAlignment="1">
      <alignment horizontal="center" vertical="center"/>
    </xf>
    <xf numFmtId="2" fontId="70" fillId="20" borderId="6" xfId="0" applyNumberFormat="1" applyFont="1" applyFill="1" applyBorder="1" applyAlignment="1">
      <alignment horizontal="center" vertical="center"/>
    </xf>
    <xf numFmtId="0" fontId="71" fillId="20" borderId="6" xfId="0" applyFont="1" applyFill="1" applyBorder="1" applyAlignment="1">
      <alignment horizontal="center" vertical="center"/>
    </xf>
    <xf numFmtId="0" fontId="84" fillId="20" borderId="6" xfId="0" applyFont="1" applyFill="1" applyBorder="1" applyAlignment="1">
      <alignment horizontal="center" vertical="center"/>
    </xf>
    <xf numFmtId="0" fontId="84" fillId="20" borderId="8" xfId="0" applyFont="1" applyFill="1" applyBorder="1" applyAlignment="1">
      <alignment horizontal="center" vertical="center"/>
    </xf>
    <xf numFmtId="0" fontId="46" fillId="20" borderId="6" xfId="0" applyFont="1" applyFill="1" applyBorder="1" applyAlignment="1">
      <alignment horizontal="center" vertical="center"/>
    </xf>
    <xf numFmtId="0" fontId="70" fillId="20" borderId="59" xfId="0" applyFont="1" applyFill="1" applyBorder="1" applyAlignment="1">
      <alignment horizontal="center" vertical="center"/>
    </xf>
    <xf numFmtId="0" fontId="84" fillId="20" borderId="18" xfId="0" applyFont="1" applyFill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59" fillId="6" borderId="67" xfId="0" applyFont="1" applyFill="1" applyBorder="1" applyAlignment="1">
      <alignment horizontal="center" wrapText="1"/>
    </xf>
    <xf numFmtId="0" fontId="84" fillId="0" borderId="21" xfId="0" applyFont="1" applyBorder="1" applyAlignment="1">
      <alignment horizontal="center" vertical="center"/>
    </xf>
    <xf numFmtId="0" fontId="84" fillId="0" borderId="64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6" fillId="0" borderId="60" xfId="0" applyFont="1" applyBorder="1" applyAlignment="1">
      <alignment horizontal="center" vertical="center"/>
    </xf>
    <xf numFmtId="0" fontId="55" fillId="20" borderId="6" xfId="0" applyFont="1" applyFill="1" applyBorder="1" applyAlignment="1">
      <alignment vertical="center"/>
    </xf>
    <xf numFmtId="0" fontId="45" fillId="20" borderId="18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70" fillId="13" borderId="3" xfId="0" applyFont="1" applyFill="1" applyBorder="1" applyAlignment="1">
      <alignment horizontal="center" vertical="center"/>
    </xf>
    <xf numFmtId="0" fontId="65" fillId="0" borderId="3" xfId="0" applyFont="1" applyBorder="1"/>
    <xf numFmtId="0" fontId="75" fillId="6" borderId="0" xfId="0" applyFont="1" applyFill="1" applyAlignment="1">
      <alignment horizontal="center"/>
    </xf>
    <xf numFmtId="0" fontId="54" fillId="0" borderId="60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70" fillId="15" borderId="3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vertical="center"/>
    </xf>
    <xf numFmtId="0" fontId="39" fillId="15" borderId="53" xfId="0" applyFont="1" applyFill="1" applyBorder="1" applyAlignment="1">
      <alignment vertical="center"/>
    </xf>
    <xf numFmtId="0" fontId="70" fillId="15" borderId="50" xfId="0" applyFont="1" applyFill="1" applyBorder="1" applyAlignment="1">
      <alignment horizontal="center" vertical="center"/>
    </xf>
    <xf numFmtId="0" fontId="39" fillId="15" borderId="18" xfId="0" applyFont="1" applyFill="1" applyBorder="1" applyAlignment="1">
      <alignment vertical="center"/>
    </xf>
    <xf numFmtId="0" fontId="39" fillId="15" borderId="7" xfId="0" applyFont="1" applyFill="1" applyBorder="1" applyAlignment="1">
      <alignment vertical="center"/>
    </xf>
    <xf numFmtId="0" fontId="39" fillId="15" borderId="8" xfId="0" applyFont="1" applyFill="1" applyBorder="1" applyAlignment="1">
      <alignment vertical="center"/>
    </xf>
    <xf numFmtId="0" fontId="45" fillId="15" borderId="7" xfId="0" applyFont="1" applyFill="1" applyBorder="1" applyAlignment="1">
      <alignment vertical="center"/>
    </xf>
    <xf numFmtId="0" fontId="45" fillId="15" borderId="3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vertical="center"/>
    </xf>
    <xf numFmtId="0" fontId="39" fillId="15" borderId="3" xfId="0" applyFont="1" applyFill="1" applyBorder="1" applyAlignment="1">
      <alignment vertical="center"/>
    </xf>
    <xf numFmtId="0" fontId="45" fillId="15" borderId="3" xfId="0" applyFont="1" applyFill="1" applyBorder="1" applyAlignment="1">
      <alignment vertical="center"/>
    </xf>
    <xf numFmtId="0" fontId="70" fillId="15" borderId="3" xfId="0" applyFont="1" applyFill="1" applyBorder="1" applyAlignment="1">
      <alignment vertical="center"/>
    </xf>
    <xf numFmtId="0" fontId="70" fillId="15" borderId="8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84" fillId="0" borderId="52" xfId="0" applyFont="1" applyBorder="1" applyAlignment="1">
      <alignment horizontal="center" vertical="center"/>
    </xf>
    <xf numFmtId="0" fontId="90" fillId="6" borderId="69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4" fillId="0" borderId="54" xfId="0" applyFont="1" applyBorder="1" applyAlignment="1">
      <alignment vertical="center"/>
    </xf>
    <xf numFmtId="0" fontId="84" fillId="0" borderId="9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84" fillId="0" borderId="71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43" fillId="0" borderId="7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54" fillId="0" borderId="7" xfId="0" applyFont="1" applyBorder="1" applyAlignment="1">
      <alignment vertical="center"/>
    </xf>
    <xf numFmtId="0" fontId="90" fillId="6" borderId="67" xfId="0" applyFont="1" applyFill="1" applyBorder="1" applyAlignment="1">
      <alignment horizontal="center" vertical="center"/>
    </xf>
    <xf numFmtId="0" fontId="84" fillId="20" borderId="59" xfId="0" applyFont="1" applyFill="1" applyBorder="1" applyAlignment="1">
      <alignment horizontal="center" vertical="center"/>
    </xf>
    <xf numFmtId="0" fontId="70" fillId="0" borderId="50" xfId="0" applyFont="1" applyBorder="1" applyAlignment="1">
      <alignment vertical="center"/>
    </xf>
    <xf numFmtId="0" fontId="91" fillId="0" borderId="52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84" fillId="19" borderId="18" xfId="0" applyFont="1" applyFill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20" borderId="59" xfId="0" applyFont="1" applyFill="1" applyBorder="1" applyAlignment="1">
      <alignment vertical="center"/>
    </xf>
    <xf numFmtId="0" fontId="55" fillId="0" borderId="54" xfId="0" applyFont="1" applyBorder="1" applyAlignment="1">
      <alignment vertical="center"/>
    </xf>
    <xf numFmtId="0" fontId="70" fillId="20" borderId="8" xfId="0" applyFont="1" applyFill="1" applyBorder="1" applyAlignment="1">
      <alignment horizontal="center" vertical="center"/>
    </xf>
    <xf numFmtId="0" fontId="55" fillId="0" borderId="60" xfId="0" applyFont="1" applyBorder="1" applyAlignment="1">
      <alignment vertical="center"/>
    </xf>
    <xf numFmtId="0" fontId="70" fillId="0" borderId="53" xfId="0" applyFont="1" applyBorder="1" applyAlignment="1">
      <alignment vertical="center"/>
    </xf>
    <xf numFmtId="0" fontId="70" fillId="0" borderId="52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70" fillId="0" borderId="25" xfId="0" applyFont="1" applyBorder="1" applyAlignment="1">
      <alignment vertical="center"/>
    </xf>
    <xf numFmtId="0" fontId="37" fillId="0" borderId="68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27" fillId="13" borderId="8" xfId="0" applyFont="1" applyFill="1" applyBorder="1" applyAlignment="1">
      <alignment vertical="center"/>
    </xf>
    <xf numFmtId="0" fontId="84" fillId="0" borderId="7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4" fillId="12" borderId="62" xfId="0" applyFont="1" applyFill="1" applyBorder="1" applyAlignment="1">
      <alignment horizontal="center" vertical="center"/>
    </xf>
    <xf numFmtId="0" fontId="94" fillId="12" borderId="72" xfId="0" applyFont="1" applyFill="1" applyBorder="1" applyAlignment="1">
      <alignment horizontal="center" vertical="center"/>
    </xf>
    <xf numFmtId="0" fontId="94" fillId="12" borderId="63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1" fillId="0" borderId="4" xfId="0" applyFont="1" applyBorder="1" applyAlignment="1">
      <alignment horizontal="center" vertical="center"/>
    </xf>
    <xf numFmtId="0" fontId="115" fillId="16" borderId="3" xfId="0" applyFont="1" applyFill="1" applyBorder="1" applyAlignment="1">
      <alignment horizontal="center" vertical="center"/>
    </xf>
    <xf numFmtId="0" fontId="115" fillId="16" borderId="67" xfId="0" applyFont="1" applyFill="1" applyBorder="1" applyAlignment="1">
      <alignment horizontal="center" vertical="center"/>
    </xf>
    <xf numFmtId="1" fontId="115" fillId="16" borderId="6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0" fillId="0" borderId="55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54" fillId="15" borderId="67" xfId="0" applyFont="1" applyFill="1" applyBorder="1" applyAlignment="1">
      <alignment vertical="center"/>
    </xf>
    <xf numFmtId="0" fontId="70" fillId="4" borderId="10" xfId="0" applyFont="1" applyFill="1" applyBorder="1" applyAlignment="1">
      <alignment horizontal="center" vertical="center"/>
    </xf>
    <xf numFmtId="0" fontId="70" fillId="4" borderId="6" xfId="0" applyFont="1" applyFill="1" applyBorder="1" applyAlignment="1">
      <alignment horizontal="center" vertical="center"/>
    </xf>
    <xf numFmtId="0" fontId="82" fillId="4" borderId="6" xfId="0" applyFont="1" applyFill="1" applyBorder="1" applyAlignment="1">
      <alignment horizontal="center" vertical="center"/>
    </xf>
    <xf numFmtId="0" fontId="81" fillId="4" borderId="10" xfId="0" applyFont="1" applyFill="1" applyBorder="1" applyAlignment="1">
      <alignment horizontal="center" vertical="center"/>
    </xf>
    <xf numFmtId="0" fontId="81" fillId="4" borderId="6" xfId="0" applyFont="1" applyFill="1" applyBorder="1" applyAlignment="1">
      <alignment horizontal="center" vertical="center"/>
    </xf>
    <xf numFmtId="0" fontId="84" fillId="4" borderId="6" xfId="0" applyFont="1" applyFill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70" fillId="4" borderId="18" xfId="0" applyFont="1" applyFill="1" applyBorder="1" applyAlignment="1">
      <alignment horizontal="center" vertical="center"/>
    </xf>
    <xf numFmtId="0" fontId="84" fillId="4" borderId="43" xfId="0" applyFont="1" applyFill="1" applyBorder="1" applyAlignment="1">
      <alignment horizontal="center" vertical="center"/>
    </xf>
    <xf numFmtId="0" fontId="84" fillId="4" borderId="8" xfId="0" applyFont="1" applyFill="1" applyBorder="1" applyAlignment="1">
      <alignment horizontal="center" vertical="center"/>
    </xf>
    <xf numFmtId="0" fontId="70" fillId="4" borderId="43" xfId="0" applyFont="1" applyFill="1" applyBorder="1" applyAlignment="1">
      <alignment horizontal="center" vertical="center"/>
    </xf>
    <xf numFmtId="0" fontId="84" fillId="4" borderId="59" xfId="0" applyFont="1" applyFill="1" applyBorder="1" applyAlignment="1">
      <alignment horizontal="center" vertical="center"/>
    </xf>
    <xf numFmtId="0" fontId="70" fillId="4" borderId="59" xfId="0" applyFont="1" applyFill="1" applyBorder="1" applyAlignment="1">
      <alignment horizontal="center" vertical="center"/>
    </xf>
    <xf numFmtId="0" fontId="70" fillId="4" borderId="8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54" fillId="3" borderId="0" xfId="0" applyFont="1" applyFill="1" applyAlignment="1">
      <alignment horizontal="center" vertical="center"/>
    </xf>
    <xf numFmtId="0" fontId="55" fillId="0" borderId="7" xfId="0" applyFont="1" applyBorder="1" applyAlignment="1">
      <alignment vertical="center"/>
    </xf>
    <xf numFmtId="0" fontId="84" fillId="4" borderId="10" xfId="0" applyFont="1" applyFill="1" applyBorder="1" applyAlignment="1">
      <alignment horizontal="center" vertical="center"/>
    </xf>
    <xf numFmtId="0" fontId="45" fillId="21" borderId="10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61" fillId="16" borderId="3" xfId="0" applyFont="1" applyFill="1" applyBorder="1" applyAlignment="1">
      <alignment horizontal="center" vertical="center"/>
    </xf>
    <xf numFmtId="168" fontId="115" fillId="16" borderId="3" xfId="0" applyNumberFormat="1" applyFont="1" applyFill="1" applyBorder="1" applyAlignment="1">
      <alignment horizontal="center" vertical="center"/>
    </xf>
    <xf numFmtId="1" fontId="115" fillId="16" borderId="3" xfId="0" applyNumberFormat="1" applyFont="1" applyFill="1" applyBorder="1" applyAlignment="1">
      <alignment horizontal="center" vertical="center"/>
    </xf>
    <xf numFmtId="0" fontId="85" fillId="6" borderId="70" xfId="0" applyFont="1" applyFill="1" applyBorder="1" applyAlignment="1">
      <alignment horizontal="center" vertical="center"/>
    </xf>
    <xf numFmtId="0" fontId="85" fillId="6" borderId="9" xfId="0" applyFont="1" applyFill="1" applyBorder="1" applyAlignment="1">
      <alignment horizontal="center" vertical="center"/>
    </xf>
    <xf numFmtId="0" fontId="85" fillId="6" borderId="15" xfId="0" applyFont="1" applyFill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2" fontId="54" fillId="0" borderId="32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2" fontId="54" fillId="0" borderId="31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4" borderId="6" xfId="0" applyFont="1" applyFill="1" applyBorder="1" applyAlignment="1">
      <alignment horizontal="center" vertical="center"/>
    </xf>
    <xf numFmtId="0" fontId="45" fillId="15" borderId="53" xfId="0" applyFont="1" applyFill="1" applyBorder="1" applyAlignment="1">
      <alignment vertical="center"/>
    </xf>
    <xf numFmtId="0" fontId="45" fillId="15" borderId="50" xfId="0" applyFont="1" applyFill="1" applyBorder="1" applyAlignment="1">
      <alignment horizontal="center" vertical="center"/>
    </xf>
    <xf numFmtId="0" fontId="45" fillId="15" borderId="52" xfId="0" applyFont="1" applyFill="1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39" fillId="15" borderId="52" xfId="0" applyFont="1" applyFill="1" applyBorder="1" applyAlignment="1">
      <alignment vertical="center"/>
    </xf>
    <xf numFmtId="0" fontId="45" fillId="19" borderId="37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5" fillId="19" borderId="10" xfId="0" applyFont="1" applyFill="1" applyBorder="1" applyAlignment="1">
      <alignment horizontal="center" vertical="center"/>
    </xf>
    <xf numFmtId="0" fontId="113" fillId="21" borderId="18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vertical="center"/>
    </xf>
    <xf numFmtId="0" fontId="84" fillId="20" borderId="10" xfId="0" applyFont="1" applyFill="1" applyBorder="1" applyAlignment="1">
      <alignment horizontal="center" vertical="center"/>
    </xf>
    <xf numFmtId="0" fontId="39" fillId="15" borderId="25" xfId="0" applyFont="1" applyFill="1" applyBorder="1" applyAlignment="1">
      <alignment vertical="center"/>
    </xf>
    <xf numFmtId="0" fontId="70" fillId="15" borderId="68" xfId="0" applyFont="1" applyFill="1" applyBorder="1" applyAlignment="1">
      <alignment horizontal="center" vertical="center"/>
    </xf>
    <xf numFmtId="0" fontId="39" fillId="15" borderId="49" xfId="0" applyFont="1" applyFill="1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0" fontId="82" fillId="4" borderId="10" xfId="0" applyFont="1" applyFill="1" applyBorder="1" applyAlignment="1">
      <alignment horizontal="center" vertical="center"/>
    </xf>
    <xf numFmtId="0" fontId="81" fillId="0" borderId="60" xfId="0" applyFont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70" fillId="4" borderId="52" xfId="0" applyFont="1" applyFill="1" applyBorder="1" applyAlignment="1">
      <alignment horizontal="center" vertical="center"/>
    </xf>
    <xf numFmtId="0" fontId="55" fillId="4" borderId="8" xfId="0" applyFont="1" applyFill="1" applyBorder="1" applyAlignment="1">
      <alignment vertical="center"/>
    </xf>
    <xf numFmtId="0" fontId="84" fillId="4" borderId="54" xfId="0" applyFont="1" applyFill="1" applyBorder="1" applyAlignment="1">
      <alignment horizontal="center" vertical="center"/>
    </xf>
    <xf numFmtId="0" fontId="55" fillId="4" borderId="54" xfId="0" applyFont="1" applyFill="1" applyBorder="1" applyAlignment="1">
      <alignment vertical="center"/>
    </xf>
    <xf numFmtId="0" fontId="70" fillId="4" borderId="54" xfId="0" applyFont="1" applyFill="1" applyBorder="1" applyAlignment="1">
      <alignment horizontal="center" vertical="center"/>
    </xf>
    <xf numFmtId="0" fontId="115" fillId="16" borderId="34" xfId="0" applyFont="1" applyFill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84" fillId="0" borderId="56" xfId="0" applyFont="1" applyBorder="1" applyAlignment="1">
      <alignment horizontal="center" vertical="center"/>
    </xf>
    <xf numFmtId="0" fontId="45" fillId="4" borderId="18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5" fillId="4" borderId="59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1" fontId="84" fillId="4" borderId="52" xfId="0" applyNumberFormat="1" applyFont="1" applyFill="1" applyBorder="1" applyAlignment="1">
      <alignment horizontal="center" vertical="center"/>
    </xf>
    <xf numFmtId="1" fontId="84" fillId="4" borderId="8" xfId="0" applyNumberFormat="1" applyFont="1" applyFill="1" applyBorder="1" applyAlignment="1">
      <alignment horizontal="center" vertical="center"/>
    </xf>
    <xf numFmtId="0" fontId="45" fillId="4" borderId="49" xfId="0" applyFont="1" applyFill="1" applyBorder="1" applyAlignment="1">
      <alignment horizontal="center" vertical="center"/>
    </xf>
    <xf numFmtId="2" fontId="54" fillId="4" borderId="54" xfId="0" applyNumberFormat="1" applyFont="1" applyFill="1" applyBorder="1" applyAlignment="1">
      <alignment horizontal="center" vertical="center"/>
    </xf>
    <xf numFmtId="1" fontId="115" fillId="16" borderId="29" xfId="0" applyNumberFormat="1" applyFont="1" applyFill="1" applyBorder="1" applyAlignment="1">
      <alignment horizontal="center" vertical="center"/>
    </xf>
    <xf numFmtId="0" fontId="39" fillId="15" borderId="17" xfId="0" applyFont="1" applyFill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70" fillId="0" borderId="41" xfId="0" applyFont="1" applyBorder="1" applyAlignment="1">
      <alignment vertical="center"/>
    </xf>
    <xf numFmtId="1" fontId="84" fillId="0" borderId="44" xfId="0" applyNumberFormat="1" applyFont="1" applyBorder="1" applyAlignment="1">
      <alignment horizontal="center" vertical="center"/>
    </xf>
    <xf numFmtId="1" fontId="84" fillId="0" borderId="42" xfId="0" applyNumberFormat="1" applyFont="1" applyBorder="1" applyAlignment="1">
      <alignment horizontal="center" vertical="center"/>
    </xf>
    <xf numFmtId="0" fontId="70" fillId="20" borderId="42" xfId="0" applyFont="1" applyFill="1" applyBorder="1" applyAlignment="1">
      <alignment horizontal="center" vertical="center"/>
    </xf>
    <xf numFmtId="0" fontId="75" fillId="6" borderId="0" xfId="0" applyFont="1" applyFill="1" applyAlignment="1">
      <alignment horizontal="center"/>
    </xf>
    <xf numFmtId="0" fontId="59" fillId="6" borderId="22" xfId="0" applyFont="1" applyFill="1" applyBorder="1" applyAlignment="1">
      <alignment horizontal="center" vertical="center" wrapText="1"/>
    </xf>
    <xf numFmtId="0" fontId="59" fillId="6" borderId="1" xfId="0" applyFont="1" applyFill="1" applyBorder="1" applyAlignment="1">
      <alignment horizontal="center" vertical="center" wrapText="1"/>
    </xf>
    <xf numFmtId="0" fontId="59" fillId="6" borderId="30" xfId="0" applyFont="1" applyFill="1" applyBorder="1" applyAlignment="1">
      <alignment horizontal="center" vertical="center" wrapText="1"/>
    </xf>
    <xf numFmtId="0" fontId="59" fillId="6" borderId="32" xfId="0" applyFont="1" applyFill="1" applyBorder="1" applyAlignment="1">
      <alignment horizontal="center" vertical="center" wrapText="1"/>
    </xf>
    <xf numFmtId="165" fontId="59" fillId="6" borderId="34" xfId="0" applyNumberFormat="1" applyFont="1" applyFill="1" applyBorder="1" applyAlignment="1">
      <alignment horizontal="center" vertical="center"/>
    </xf>
    <xf numFmtId="165" fontId="59" fillId="6" borderId="35" xfId="0" applyNumberFormat="1" applyFont="1" applyFill="1" applyBorder="1" applyAlignment="1">
      <alignment horizontal="center" vertical="center"/>
    </xf>
    <xf numFmtId="14" fontId="59" fillId="6" borderId="34" xfId="0" applyNumberFormat="1" applyFont="1" applyFill="1" applyBorder="1" applyAlignment="1">
      <alignment horizontal="center" vertical="center"/>
    </xf>
    <xf numFmtId="0" fontId="59" fillId="6" borderId="35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 wrapText="1"/>
    </xf>
    <xf numFmtId="0" fontId="59" fillId="6" borderId="23" xfId="0" applyFont="1" applyFill="1" applyBorder="1" applyAlignment="1">
      <alignment horizontal="center" vertical="center" wrapText="1"/>
    </xf>
    <xf numFmtId="0" fontId="59" fillId="6" borderId="33" xfId="0" applyFont="1" applyFill="1" applyBorder="1" applyAlignment="1">
      <alignment horizontal="center" vertical="center" wrapText="1"/>
    </xf>
    <xf numFmtId="0" fontId="59" fillId="6" borderId="31" xfId="0" applyFont="1" applyFill="1" applyBorder="1" applyAlignment="1">
      <alignment horizontal="center" vertical="center" wrapText="1"/>
    </xf>
    <xf numFmtId="0" fontId="52" fillId="6" borderId="23" xfId="0" applyFont="1" applyFill="1" applyBorder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67" fillId="6" borderId="23" xfId="0" applyFont="1" applyFill="1" applyBorder="1" applyAlignment="1">
      <alignment horizontal="center" vertical="center"/>
    </xf>
    <xf numFmtId="0" fontId="67" fillId="6" borderId="0" xfId="0" applyFont="1" applyFill="1" applyAlignment="1">
      <alignment horizontal="center" vertical="center"/>
    </xf>
    <xf numFmtId="0" fontId="104" fillId="6" borderId="1" xfId="0" applyFont="1" applyFill="1" applyBorder="1" applyAlignment="1">
      <alignment horizontal="center" vertical="center" wrapText="1"/>
    </xf>
    <xf numFmtId="0" fontId="104" fillId="6" borderId="28" xfId="0" applyFont="1" applyFill="1" applyBorder="1" applyAlignment="1">
      <alignment horizontal="center" vertical="center" wrapText="1"/>
    </xf>
    <xf numFmtId="0" fontId="104" fillId="6" borderId="32" xfId="0" applyFont="1" applyFill="1" applyBorder="1" applyAlignment="1">
      <alignment horizontal="center" vertical="center" wrapText="1"/>
    </xf>
    <xf numFmtId="0" fontId="104" fillId="6" borderId="31" xfId="0" applyFont="1" applyFill="1" applyBorder="1" applyAlignment="1">
      <alignment horizontal="center" vertical="center" wrapText="1"/>
    </xf>
    <xf numFmtId="0" fontId="72" fillId="5" borderId="34" xfId="0" applyFont="1" applyFill="1" applyBorder="1" applyAlignment="1">
      <alignment horizontal="center" vertical="center"/>
    </xf>
    <xf numFmtId="0" fontId="72" fillId="5" borderId="36" xfId="0" applyFont="1" applyFill="1" applyBorder="1" applyAlignment="1">
      <alignment horizontal="center" vertical="center"/>
    </xf>
    <xf numFmtId="0" fontId="72" fillId="5" borderId="35" xfId="0" applyFont="1" applyFill="1" applyBorder="1" applyAlignment="1">
      <alignment horizontal="center" vertical="center"/>
    </xf>
    <xf numFmtId="0" fontId="104" fillId="6" borderId="34" xfId="0" applyFont="1" applyFill="1" applyBorder="1" applyAlignment="1">
      <alignment horizontal="center" vertical="center" wrapText="1"/>
    </xf>
    <xf numFmtId="0" fontId="104" fillId="6" borderId="36" xfId="0" applyFont="1" applyFill="1" applyBorder="1" applyAlignment="1">
      <alignment horizontal="center" vertical="center" wrapText="1"/>
    </xf>
    <xf numFmtId="0" fontId="104" fillId="6" borderId="35" xfId="0" applyFont="1" applyFill="1" applyBorder="1" applyAlignment="1">
      <alignment horizontal="center" vertical="center" wrapText="1"/>
    </xf>
    <xf numFmtId="14" fontId="59" fillId="6" borderId="30" xfId="0" applyNumberFormat="1" applyFont="1" applyFill="1" applyBorder="1" applyAlignment="1">
      <alignment horizontal="center" vertical="center"/>
    </xf>
    <xf numFmtId="0" fontId="59" fillId="6" borderId="31" xfId="0" applyFont="1" applyFill="1" applyBorder="1" applyAlignment="1">
      <alignment horizontal="center" vertical="center"/>
    </xf>
    <xf numFmtId="0" fontId="72" fillId="8" borderId="0" xfId="0" applyFont="1" applyFill="1" applyAlignment="1">
      <alignment horizontal="center" vertical="center"/>
    </xf>
    <xf numFmtId="0" fontId="59" fillId="6" borderId="14" xfId="0" applyFont="1" applyFill="1" applyBorder="1" applyAlignment="1">
      <alignment horizontal="center" vertical="center"/>
    </xf>
    <xf numFmtId="0" fontId="59" fillId="6" borderId="2" xfId="0" applyFont="1" applyFill="1" applyBorder="1" applyAlignment="1">
      <alignment horizontal="center" vertical="center"/>
    </xf>
    <xf numFmtId="0" fontId="59" fillId="6" borderId="29" xfId="0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5" borderId="32" xfId="0" applyFont="1" applyFill="1" applyBorder="1" applyAlignment="1">
      <alignment horizontal="center" vertical="center"/>
    </xf>
    <xf numFmtId="0" fontId="114" fillId="6" borderId="22" xfId="0" applyFont="1" applyFill="1" applyBorder="1" applyAlignment="1">
      <alignment horizontal="center" vertical="center"/>
    </xf>
    <xf numFmtId="0" fontId="114" fillId="6" borderId="1" xfId="0" applyFont="1" applyFill="1" applyBorder="1" applyAlignment="1">
      <alignment horizontal="center" vertical="center"/>
    </xf>
    <xf numFmtId="0" fontId="114" fillId="6" borderId="28" xfId="0" applyFont="1" applyFill="1" applyBorder="1" applyAlignment="1">
      <alignment horizontal="center" vertical="center"/>
    </xf>
    <xf numFmtId="0" fontId="114" fillId="6" borderId="30" xfId="0" applyFont="1" applyFill="1" applyBorder="1" applyAlignment="1">
      <alignment horizontal="center" vertical="center"/>
    </xf>
    <xf numFmtId="0" fontId="114" fillId="6" borderId="32" xfId="0" applyFont="1" applyFill="1" applyBorder="1" applyAlignment="1">
      <alignment horizontal="center" vertical="center"/>
    </xf>
    <xf numFmtId="0" fontId="114" fillId="6" borderId="31" xfId="0" applyFont="1" applyFill="1" applyBorder="1" applyAlignment="1">
      <alignment horizontal="center" vertical="center"/>
    </xf>
    <xf numFmtId="0" fontId="96" fillId="6" borderId="23" xfId="0" applyFont="1" applyFill="1" applyBorder="1" applyAlignment="1">
      <alignment horizontal="center" vertical="center"/>
    </xf>
    <xf numFmtId="0" fontId="96" fillId="6" borderId="0" xfId="0" applyFont="1" applyFill="1" applyAlignment="1">
      <alignment horizontal="center" vertical="center"/>
    </xf>
    <xf numFmtId="0" fontId="72" fillId="8" borderId="23" xfId="0" applyFont="1" applyFill="1" applyBorder="1" applyAlignment="1">
      <alignment horizontal="center" vertical="center"/>
    </xf>
    <xf numFmtId="0" fontId="106" fillId="6" borderId="22" xfId="0" applyFont="1" applyFill="1" applyBorder="1" applyAlignment="1">
      <alignment horizontal="center" vertical="center"/>
    </xf>
    <xf numFmtId="0" fontId="106" fillId="6" borderId="1" xfId="0" applyFont="1" applyFill="1" applyBorder="1" applyAlignment="1">
      <alignment horizontal="center" vertical="center"/>
    </xf>
    <xf numFmtId="0" fontId="106" fillId="6" borderId="28" xfId="0" applyFont="1" applyFill="1" applyBorder="1" applyAlignment="1">
      <alignment horizontal="center" vertical="center"/>
    </xf>
    <xf numFmtId="0" fontId="106" fillId="6" borderId="30" xfId="0" applyFont="1" applyFill="1" applyBorder="1" applyAlignment="1">
      <alignment horizontal="center" vertical="center"/>
    </xf>
    <xf numFmtId="0" fontId="106" fillId="6" borderId="32" xfId="0" applyFont="1" applyFill="1" applyBorder="1" applyAlignment="1">
      <alignment horizontal="center" vertical="center"/>
    </xf>
    <xf numFmtId="0" fontId="106" fillId="6" borderId="31" xfId="0" applyFont="1" applyFill="1" applyBorder="1" applyAlignment="1">
      <alignment horizontal="center" vertical="center"/>
    </xf>
    <xf numFmtId="0" fontId="100" fillId="6" borderId="23" xfId="0" applyFont="1" applyFill="1" applyBorder="1" applyAlignment="1">
      <alignment horizontal="center" vertical="center"/>
    </xf>
    <xf numFmtId="0" fontId="100" fillId="6" borderId="0" xfId="0" applyFont="1" applyFill="1" applyAlignment="1">
      <alignment horizontal="center" vertical="center"/>
    </xf>
    <xf numFmtId="0" fontId="59" fillId="6" borderId="22" xfId="0" applyFont="1" applyFill="1" applyBorder="1" applyAlignment="1">
      <alignment horizontal="center" vertical="center"/>
    </xf>
    <xf numFmtId="0" fontId="59" fillId="6" borderId="1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59" fillId="6" borderId="30" xfId="0" applyFont="1" applyFill="1" applyBorder="1" applyAlignment="1">
      <alignment horizontal="center" vertical="center"/>
    </xf>
    <xf numFmtId="0" fontId="59" fillId="6" borderId="32" xfId="0" applyFont="1" applyFill="1" applyBorder="1" applyAlignment="1">
      <alignment horizontal="center" vertical="center"/>
    </xf>
    <xf numFmtId="0" fontId="72" fillId="5" borderId="30" xfId="0" applyFont="1" applyFill="1" applyBorder="1" applyAlignment="1">
      <alignment horizontal="center" vertical="center"/>
    </xf>
    <xf numFmtId="0" fontId="94" fillId="13" borderId="34" xfId="0" applyFont="1" applyFill="1" applyBorder="1" applyAlignment="1">
      <alignment horizontal="center" vertical="center"/>
    </xf>
    <xf numFmtId="0" fontId="94" fillId="13" borderId="36" xfId="0" applyFont="1" applyFill="1" applyBorder="1" applyAlignment="1">
      <alignment horizontal="center" vertical="center"/>
    </xf>
    <xf numFmtId="0" fontId="94" fillId="13" borderId="35" xfId="0" applyFont="1" applyFill="1" applyBorder="1" applyAlignment="1">
      <alignment horizontal="center" vertical="center"/>
    </xf>
    <xf numFmtId="0" fontId="105" fillId="6" borderId="23" xfId="0" applyFont="1" applyFill="1" applyBorder="1" applyAlignment="1">
      <alignment horizontal="center" vertical="center"/>
    </xf>
    <xf numFmtId="0" fontId="105" fillId="6" borderId="0" xfId="0" applyFont="1" applyFill="1" applyAlignment="1">
      <alignment horizontal="center" vertical="center"/>
    </xf>
    <xf numFmtId="0" fontId="105" fillId="6" borderId="33" xfId="0" applyFont="1" applyFill="1" applyBorder="1" applyAlignment="1">
      <alignment horizontal="center" vertical="center"/>
    </xf>
    <xf numFmtId="0" fontId="105" fillId="6" borderId="30" xfId="0" applyFont="1" applyFill="1" applyBorder="1" applyAlignment="1">
      <alignment horizontal="center" vertical="center"/>
    </xf>
    <xf numFmtId="0" fontId="105" fillId="6" borderId="32" xfId="0" applyFont="1" applyFill="1" applyBorder="1" applyAlignment="1">
      <alignment horizontal="center" vertical="center"/>
    </xf>
    <xf numFmtId="0" fontId="105" fillId="6" borderId="31" xfId="0" applyFont="1" applyFill="1" applyBorder="1" applyAlignment="1">
      <alignment horizontal="center" vertical="center"/>
    </xf>
    <xf numFmtId="0" fontId="101" fillId="6" borderId="23" xfId="0" applyFont="1" applyFill="1" applyBorder="1" applyAlignment="1">
      <alignment horizontal="center" vertical="center"/>
    </xf>
    <xf numFmtId="0" fontId="101" fillId="6" borderId="0" xfId="0" applyFont="1" applyFill="1" applyAlignment="1">
      <alignment horizontal="center" vertical="center"/>
    </xf>
    <xf numFmtId="0" fontId="72" fillId="5" borderId="23" xfId="0" applyFont="1" applyFill="1" applyBorder="1" applyAlignment="1">
      <alignment horizontal="center" vertical="center"/>
    </xf>
    <xf numFmtId="0" fontId="72" fillId="5" borderId="0" xfId="0" applyFont="1" applyFill="1" applyAlignment="1">
      <alignment horizontal="center" vertical="center"/>
    </xf>
    <xf numFmtId="0" fontId="104" fillId="6" borderId="22" xfId="0" applyFont="1" applyFill="1" applyBorder="1" applyAlignment="1">
      <alignment horizontal="center" vertical="center"/>
    </xf>
    <xf numFmtId="0" fontId="104" fillId="6" borderId="1" xfId="0" applyFont="1" applyFill="1" applyBorder="1" applyAlignment="1">
      <alignment horizontal="center" vertical="center"/>
    </xf>
    <xf numFmtId="0" fontId="104" fillId="6" borderId="28" xfId="0" applyFont="1" applyFill="1" applyBorder="1" applyAlignment="1">
      <alignment horizontal="center" vertical="center"/>
    </xf>
    <xf numFmtId="0" fontId="104" fillId="6" borderId="30" xfId="0" applyFont="1" applyFill="1" applyBorder="1" applyAlignment="1">
      <alignment horizontal="center" vertical="center"/>
    </xf>
    <xf numFmtId="0" fontId="104" fillId="6" borderId="32" xfId="0" applyFont="1" applyFill="1" applyBorder="1" applyAlignment="1">
      <alignment horizontal="center" vertical="center"/>
    </xf>
    <xf numFmtId="0" fontId="104" fillId="6" borderId="31" xfId="0" applyFont="1" applyFill="1" applyBorder="1" applyAlignment="1">
      <alignment horizontal="center" vertical="center"/>
    </xf>
    <xf numFmtId="0" fontId="95" fillId="6" borderId="23" xfId="0" applyFont="1" applyFill="1" applyBorder="1" applyAlignment="1">
      <alignment horizontal="center" vertical="center"/>
    </xf>
    <xf numFmtId="0" fontId="95" fillId="6" borderId="0" xfId="0" applyFont="1" applyFill="1" applyAlignment="1">
      <alignment horizontal="center" vertical="center"/>
    </xf>
    <xf numFmtId="0" fontId="96" fillId="8" borderId="36" xfId="0" applyFont="1" applyFill="1" applyBorder="1" applyAlignment="1">
      <alignment horizontal="center" vertical="center"/>
    </xf>
    <xf numFmtId="0" fontId="107" fillId="6" borderId="22" xfId="0" applyFont="1" applyFill="1" applyBorder="1" applyAlignment="1">
      <alignment horizontal="center" vertical="center"/>
    </xf>
    <xf numFmtId="0" fontId="107" fillId="6" borderId="1" xfId="0" applyFont="1" applyFill="1" applyBorder="1" applyAlignment="1">
      <alignment horizontal="center" vertical="center"/>
    </xf>
    <xf numFmtId="0" fontId="107" fillId="6" borderId="28" xfId="0" applyFont="1" applyFill="1" applyBorder="1" applyAlignment="1">
      <alignment horizontal="center" vertical="center"/>
    </xf>
    <xf numFmtId="0" fontId="107" fillId="6" borderId="30" xfId="0" applyFont="1" applyFill="1" applyBorder="1" applyAlignment="1">
      <alignment horizontal="center" vertical="center"/>
    </xf>
    <xf numFmtId="0" fontId="107" fillId="6" borderId="32" xfId="0" applyFont="1" applyFill="1" applyBorder="1" applyAlignment="1">
      <alignment horizontal="center" vertical="center"/>
    </xf>
    <xf numFmtId="0" fontId="107" fillId="6" borderId="31" xfId="0" applyFont="1" applyFill="1" applyBorder="1" applyAlignment="1">
      <alignment horizontal="center" vertical="center"/>
    </xf>
    <xf numFmtId="0" fontId="96" fillId="5" borderId="34" xfId="0" applyFont="1" applyFill="1" applyBorder="1" applyAlignment="1">
      <alignment horizontal="center" vertical="center"/>
    </xf>
    <xf numFmtId="0" fontId="96" fillId="5" borderId="36" xfId="0" applyFont="1" applyFill="1" applyBorder="1" applyAlignment="1">
      <alignment horizontal="center" vertical="center"/>
    </xf>
    <xf numFmtId="0" fontId="109" fillId="14" borderId="22" xfId="0" applyFont="1" applyFill="1" applyBorder="1" applyAlignment="1">
      <alignment horizontal="center" vertical="center"/>
    </xf>
    <xf numFmtId="0" fontId="109" fillId="14" borderId="1" xfId="0" applyFont="1" applyFill="1" applyBorder="1" applyAlignment="1">
      <alignment horizontal="center" vertical="center"/>
    </xf>
    <xf numFmtId="0" fontId="109" fillId="14" borderId="28" xfId="0" applyFont="1" applyFill="1" applyBorder="1" applyAlignment="1">
      <alignment horizontal="center" vertical="center"/>
    </xf>
    <xf numFmtId="0" fontId="109" fillId="14" borderId="30" xfId="0" applyFont="1" applyFill="1" applyBorder="1" applyAlignment="1">
      <alignment horizontal="center" vertical="center"/>
    </xf>
    <xf numFmtId="0" fontId="109" fillId="14" borderId="32" xfId="0" applyFont="1" applyFill="1" applyBorder="1" applyAlignment="1">
      <alignment horizontal="center" vertical="center"/>
    </xf>
    <xf numFmtId="0" fontId="109" fillId="14" borderId="31" xfId="0" applyFont="1" applyFill="1" applyBorder="1" applyAlignment="1">
      <alignment horizontal="center" vertical="center"/>
    </xf>
    <xf numFmtId="0" fontId="96" fillId="7" borderId="34" xfId="0" applyFont="1" applyFill="1" applyBorder="1" applyAlignment="1">
      <alignment horizontal="center" vertical="center"/>
    </xf>
    <xf numFmtId="0" fontId="96" fillId="7" borderId="36" xfId="0" applyFont="1" applyFill="1" applyBorder="1" applyAlignment="1">
      <alignment horizontal="center" vertical="center"/>
    </xf>
    <xf numFmtId="0" fontId="108" fillId="9" borderId="22" xfId="0" applyFont="1" applyFill="1" applyBorder="1" applyAlignment="1">
      <alignment horizontal="center" vertical="center"/>
    </xf>
    <xf numFmtId="0" fontId="108" fillId="9" borderId="1" xfId="0" applyFont="1" applyFill="1" applyBorder="1" applyAlignment="1">
      <alignment horizontal="center" vertical="center"/>
    </xf>
    <xf numFmtId="0" fontId="108" fillId="9" borderId="28" xfId="0" applyFont="1" applyFill="1" applyBorder="1" applyAlignment="1">
      <alignment horizontal="center" vertical="center"/>
    </xf>
    <xf numFmtId="0" fontId="108" fillId="9" borderId="30" xfId="0" applyFont="1" applyFill="1" applyBorder="1" applyAlignment="1">
      <alignment horizontal="center" vertical="center"/>
    </xf>
    <xf numFmtId="0" fontId="108" fillId="9" borderId="32" xfId="0" applyFont="1" applyFill="1" applyBorder="1" applyAlignment="1">
      <alignment horizontal="center" vertical="center"/>
    </xf>
    <xf numFmtId="0" fontId="108" fillId="9" borderId="31" xfId="0" applyFont="1" applyFill="1" applyBorder="1" applyAlignment="1">
      <alignment horizontal="center" vertical="center"/>
    </xf>
    <xf numFmtId="0" fontId="94" fillId="15" borderId="34" xfId="0" applyFont="1" applyFill="1" applyBorder="1" applyAlignment="1">
      <alignment horizontal="center" vertical="center"/>
    </xf>
    <xf numFmtId="0" fontId="94" fillId="15" borderId="36" xfId="0" applyFont="1" applyFill="1" applyBorder="1" applyAlignment="1">
      <alignment horizontal="center" vertical="center"/>
    </xf>
    <xf numFmtId="0" fontId="94" fillId="15" borderId="35" xfId="0" applyFont="1" applyFill="1" applyBorder="1" applyAlignment="1">
      <alignment horizontal="center" vertical="center"/>
    </xf>
    <xf numFmtId="0" fontId="96" fillId="9" borderId="34" xfId="0" applyFont="1" applyFill="1" applyBorder="1" applyAlignment="1">
      <alignment horizontal="center" vertical="center"/>
    </xf>
    <xf numFmtId="0" fontId="96" fillId="9" borderId="36" xfId="0" applyFont="1" applyFill="1" applyBorder="1" applyAlignment="1">
      <alignment horizontal="center" vertical="center"/>
    </xf>
    <xf numFmtId="0" fontId="96" fillId="9" borderId="35" xfId="0" applyFont="1" applyFill="1" applyBorder="1" applyAlignment="1">
      <alignment horizontal="center" vertical="center"/>
    </xf>
    <xf numFmtId="0" fontId="97" fillId="4" borderId="34" xfId="0" applyFont="1" applyFill="1" applyBorder="1" applyAlignment="1">
      <alignment horizontal="center" vertical="center"/>
    </xf>
    <xf numFmtId="0" fontId="97" fillId="4" borderId="36" xfId="0" applyFont="1" applyFill="1" applyBorder="1" applyAlignment="1">
      <alignment horizontal="center" vertical="center"/>
    </xf>
    <xf numFmtId="0" fontId="97" fillId="4" borderId="35" xfId="0" applyFont="1" applyFill="1" applyBorder="1" applyAlignment="1">
      <alignment horizontal="center" vertical="center"/>
    </xf>
    <xf numFmtId="0" fontId="98" fillId="10" borderId="34" xfId="0" applyFont="1" applyFill="1" applyBorder="1" applyAlignment="1">
      <alignment horizontal="center" vertical="center"/>
    </xf>
    <xf numFmtId="0" fontId="98" fillId="10" borderId="36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B"/>
      <color rgb="FFFF66FF"/>
      <color rgb="FF33CC33"/>
      <color rgb="FF00CC00"/>
      <color rgb="FF00FF00"/>
      <color rgb="FF00B050"/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  <pageSetUpPr fitToPage="1"/>
  </sheetPr>
  <dimension ref="A1:Z95"/>
  <sheetViews>
    <sheetView tabSelected="1" zoomScale="55" zoomScaleNormal="55" workbookViewId="0">
      <pane xSplit="2" topLeftCell="C1" activePane="topRight" state="frozen"/>
      <selection pane="topRight" activeCell="C7" sqref="C7"/>
    </sheetView>
  </sheetViews>
  <sheetFormatPr baseColWidth="10" defaultColWidth="11.453125" defaultRowHeight="18" x14ac:dyDescent="0.4"/>
  <cols>
    <col min="1" max="1" width="9.1796875" style="16" bestFit="1" customWidth="1"/>
    <col min="2" max="2" width="35.1796875" style="2" customWidth="1"/>
    <col min="3" max="3" width="10.81640625" style="2" customWidth="1"/>
    <col min="4" max="4" width="10" style="4" bestFit="1" customWidth="1"/>
    <col min="5" max="5" width="10.453125" style="1" customWidth="1"/>
    <col min="6" max="7" width="11.1796875" style="1" customWidth="1"/>
    <col min="8" max="8" width="13.81640625" style="1" customWidth="1"/>
    <col min="9" max="9" width="11.1796875" style="1" customWidth="1"/>
    <col min="10" max="10" width="14.36328125" style="1" customWidth="1"/>
    <col min="11" max="12" width="11.1796875" style="1" customWidth="1"/>
    <col min="13" max="13" width="11.81640625" style="1" customWidth="1"/>
    <col min="14" max="14" width="11.1796875" style="3" customWidth="1"/>
    <col min="15" max="15" width="12.453125" style="3" customWidth="1"/>
    <col min="16" max="17" width="12.36328125" style="141" customWidth="1"/>
    <col min="18" max="18" width="11.453125" style="3" customWidth="1"/>
    <col min="19" max="24" width="12.36328125" style="3" bestFit="1" customWidth="1"/>
    <col min="25" max="16384" width="11.453125" style="2"/>
  </cols>
  <sheetData>
    <row r="1" spans="1:26" x14ac:dyDescent="0.4">
      <c r="A1" s="17"/>
    </row>
    <row r="2" spans="1:26" customFormat="1" ht="46" x14ac:dyDescent="1">
      <c r="A2" s="714" t="s">
        <v>570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540"/>
      <c r="U2" s="540"/>
      <c r="V2" s="540"/>
      <c r="W2" s="540"/>
      <c r="X2" s="540"/>
    </row>
    <row r="3" spans="1:26" x14ac:dyDescent="0.4">
      <c r="A3" s="17"/>
      <c r="B3" s="5"/>
      <c r="C3" s="5"/>
      <c r="D3" s="1"/>
      <c r="E3" s="2"/>
      <c r="F3" s="2"/>
      <c r="G3" s="2"/>
      <c r="H3" s="2"/>
      <c r="I3" s="2"/>
      <c r="J3" s="2"/>
      <c r="K3" s="2"/>
      <c r="L3" s="2"/>
      <c r="M3" s="2"/>
    </row>
    <row r="4" spans="1:26" ht="18" customHeight="1" x14ac:dyDescent="0.4">
      <c r="A4" s="527"/>
      <c r="B4" s="539"/>
      <c r="C4" s="539"/>
      <c r="D4" s="7">
        <v>44990</v>
      </c>
      <c r="E4" s="6">
        <v>45004</v>
      </c>
      <c r="F4" s="6">
        <v>45011</v>
      </c>
      <c r="G4" s="7">
        <v>45018</v>
      </c>
      <c r="H4" s="7">
        <v>45032</v>
      </c>
      <c r="I4" s="7">
        <v>45053</v>
      </c>
      <c r="J4" s="7">
        <v>45074</v>
      </c>
      <c r="K4" s="7">
        <v>45088</v>
      </c>
      <c r="L4" s="7">
        <v>45102</v>
      </c>
      <c r="M4" s="7">
        <v>45116</v>
      </c>
      <c r="N4" s="7">
        <v>45116</v>
      </c>
      <c r="O4" s="7">
        <v>45144</v>
      </c>
      <c r="P4" s="7">
        <v>45159</v>
      </c>
      <c r="Q4" s="7">
        <v>45186</v>
      </c>
      <c r="R4" s="7">
        <v>45200</v>
      </c>
      <c r="S4" s="7">
        <v>45215</v>
      </c>
      <c r="T4" s="7">
        <v>45228</v>
      </c>
      <c r="U4" s="7">
        <v>45242</v>
      </c>
      <c r="V4" s="7">
        <v>45250</v>
      </c>
      <c r="W4" s="7">
        <v>45256</v>
      </c>
      <c r="X4" s="7">
        <v>45270</v>
      </c>
    </row>
    <row r="5" spans="1:26" ht="46.5" x14ac:dyDescent="0.4">
      <c r="A5" s="311" t="s">
        <v>603</v>
      </c>
      <c r="B5" s="500" t="s">
        <v>3</v>
      </c>
      <c r="C5" s="502" t="s">
        <v>4</v>
      </c>
      <c r="D5" s="15" t="s">
        <v>372</v>
      </c>
      <c r="E5" s="8" t="s">
        <v>370</v>
      </c>
      <c r="F5" s="8" t="s">
        <v>402</v>
      </c>
      <c r="G5" s="8" t="s">
        <v>415</v>
      </c>
      <c r="H5" s="8" t="s">
        <v>424</v>
      </c>
      <c r="I5" s="8" t="s">
        <v>426</v>
      </c>
      <c r="J5" s="8" t="s">
        <v>430</v>
      </c>
      <c r="K5" s="8" t="s">
        <v>469</v>
      </c>
      <c r="L5" s="8" t="s">
        <v>485</v>
      </c>
      <c r="M5" s="503" t="s">
        <v>489</v>
      </c>
      <c r="N5" s="8" t="s">
        <v>492</v>
      </c>
      <c r="O5" s="8" t="s">
        <v>512</v>
      </c>
      <c r="P5" s="503" t="s">
        <v>520</v>
      </c>
      <c r="Q5" s="503" t="s">
        <v>531</v>
      </c>
      <c r="R5" s="503" t="s">
        <v>538</v>
      </c>
      <c r="S5" s="8" t="s">
        <v>539</v>
      </c>
      <c r="T5" s="8" t="s">
        <v>579</v>
      </c>
      <c r="U5" s="8" t="s">
        <v>589</v>
      </c>
      <c r="V5" s="8" t="s">
        <v>591</v>
      </c>
      <c r="W5" s="8" t="s">
        <v>601</v>
      </c>
      <c r="X5" s="8" t="s">
        <v>602</v>
      </c>
    </row>
    <row r="6" spans="1:26" s="9" customFormat="1" x14ac:dyDescent="0.4">
      <c r="A6" s="311">
        <v>1</v>
      </c>
      <c r="B6" s="499" t="s">
        <v>39</v>
      </c>
      <c r="C6" s="501">
        <f t="shared" ref="C6:C37" si="0">SUM(D6:X6)</f>
        <v>7627.2699999999995</v>
      </c>
      <c r="D6" s="10">
        <v>633.12</v>
      </c>
      <c r="E6" s="10">
        <v>203</v>
      </c>
      <c r="F6" s="10">
        <v>138</v>
      </c>
      <c r="G6" s="11">
        <v>327.32</v>
      </c>
      <c r="H6" s="11">
        <v>511.87</v>
      </c>
      <c r="I6" s="11">
        <v>444.5</v>
      </c>
      <c r="J6" s="11">
        <v>452</v>
      </c>
      <c r="K6" s="11">
        <v>336</v>
      </c>
      <c r="L6" s="11">
        <v>455.5</v>
      </c>
      <c r="M6" s="11">
        <v>335</v>
      </c>
      <c r="N6" s="134">
        <v>665</v>
      </c>
      <c r="O6" s="134">
        <v>60</v>
      </c>
      <c r="P6" s="134">
        <v>320.3</v>
      </c>
      <c r="Q6" s="135">
        <v>384.83</v>
      </c>
      <c r="R6" s="134">
        <v>376</v>
      </c>
      <c r="S6" s="134">
        <v>545.5</v>
      </c>
      <c r="T6" s="84">
        <v>66</v>
      </c>
      <c r="U6" s="84">
        <v>272</v>
      </c>
      <c r="V6" s="84">
        <v>258.83</v>
      </c>
      <c r="W6" s="84">
        <v>398.5</v>
      </c>
      <c r="X6" s="84">
        <v>444</v>
      </c>
    </row>
    <row r="7" spans="1:26" s="9" customFormat="1" x14ac:dyDescent="0.4">
      <c r="A7" s="311">
        <v>2</v>
      </c>
      <c r="B7" s="119" t="s">
        <v>35</v>
      </c>
      <c r="C7" s="501">
        <f t="shared" si="0"/>
        <v>5313.12</v>
      </c>
      <c r="D7" s="10">
        <v>272.5</v>
      </c>
      <c r="E7" s="10">
        <v>90</v>
      </c>
      <c r="F7" s="10">
        <v>264</v>
      </c>
      <c r="G7" s="11">
        <v>480</v>
      </c>
      <c r="H7" s="11">
        <v>394</v>
      </c>
      <c r="I7" s="11">
        <v>340.5</v>
      </c>
      <c r="J7" s="11">
        <v>284.75</v>
      </c>
      <c r="K7" s="11">
        <v>193.5</v>
      </c>
      <c r="L7" s="11">
        <v>228</v>
      </c>
      <c r="M7" s="131">
        <v>196</v>
      </c>
      <c r="N7" s="134">
        <v>254.33</v>
      </c>
      <c r="O7" s="134">
        <v>220</v>
      </c>
      <c r="P7" s="142">
        <v>85.5</v>
      </c>
      <c r="Q7" s="142">
        <v>184</v>
      </c>
      <c r="R7" s="134">
        <v>308</v>
      </c>
      <c r="S7" s="134">
        <v>302</v>
      </c>
      <c r="T7" s="84">
        <v>114.5</v>
      </c>
      <c r="U7" s="84">
        <v>230.5</v>
      </c>
      <c r="V7" s="84">
        <v>229.25</v>
      </c>
      <c r="W7" s="84">
        <v>348</v>
      </c>
      <c r="X7" s="84">
        <v>293.79000000000002</v>
      </c>
      <c r="Y7" s="2"/>
      <c r="Z7" s="2"/>
    </row>
    <row r="8" spans="1:26" s="9" customFormat="1" x14ac:dyDescent="0.4">
      <c r="A8" s="311">
        <v>3</v>
      </c>
      <c r="B8" s="119" t="s">
        <v>19</v>
      </c>
      <c r="C8" s="501">
        <f t="shared" si="0"/>
        <v>4142.49</v>
      </c>
      <c r="D8" s="10">
        <v>147.5</v>
      </c>
      <c r="E8" s="10">
        <v>167</v>
      </c>
      <c r="F8" s="10"/>
      <c r="G8" s="11">
        <v>317</v>
      </c>
      <c r="H8" s="11">
        <v>235.5</v>
      </c>
      <c r="I8" s="11">
        <v>274.5</v>
      </c>
      <c r="J8" s="11">
        <v>225.5</v>
      </c>
      <c r="K8" s="11">
        <v>236.08</v>
      </c>
      <c r="L8" s="11">
        <v>183</v>
      </c>
      <c r="M8" s="131">
        <v>381.66</v>
      </c>
      <c r="N8" s="134">
        <v>212.5</v>
      </c>
      <c r="O8" s="134">
        <v>147.5</v>
      </c>
      <c r="P8" s="142">
        <v>352</v>
      </c>
      <c r="Q8" s="142">
        <v>300</v>
      </c>
      <c r="R8" s="134">
        <v>140.5</v>
      </c>
      <c r="S8" s="135">
        <v>168</v>
      </c>
      <c r="T8" s="128">
        <v>18</v>
      </c>
      <c r="U8" s="84">
        <v>185.25</v>
      </c>
      <c r="V8" s="84">
        <v>138.75</v>
      </c>
      <c r="W8" s="84">
        <v>247.25</v>
      </c>
      <c r="X8" s="84">
        <v>65</v>
      </c>
      <c r="Y8" s="2"/>
      <c r="Z8" s="2"/>
    </row>
    <row r="9" spans="1:26" x14ac:dyDescent="0.4">
      <c r="A9" s="311">
        <v>4</v>
      </c>
      <c r="B9" s="119" t="s">
        <v>41</v>
      </c>
      <c r="C9" s="501">
        <f t="shared" si="0"/>
        <v>3921.12</v>
      </c>
      <c r="D9" s="10">
        <v>362.5</v>
      </c>
      <c r="E9" s="10">
        <v>62.5</v>
      </c>
      <c r="F9" s="10">
        <v>178</v>
      </c>
      <c r="G9" s="11">
        <v>200</v>
      </c>
      <c r="H9" s="11">
        <v>353.12</v>
      </c>
      <c r="I9" s="11">
        <v>206</v>
      </c>
      <c r="J9" s="11">
        <v>165</v>
      </c>
      <c r="K9" s="11">
        <v>283</v>
      </c>
      <c r="L9" s="11">
        <v>162.5</v>
      </c>
      <c r="M9" s="131">
        <v>147.5</v>
      </c>
      <c r="N9" s="134">
        <v>205</v>
      </c>
      <c r="O9" s="134">
        <v>70</v>
      </c>
      <c r="P9" s="142">
        <v>252</v>
      </c>
      <c r="Q9" s="142">
        <v>210</v>
      </c>
      <c r="R9" s="134">
        <v>145</v>
      </c>
      <c r="S9" s="134">
        <v>171.5</v>
      </c>
      <c r="T9" s="84">
        <v>43.5</v>
      </c>
      <c r="U9" s="84">
        <v>222.5</v>
      </c>
      <c r="V9" s="84">
        <v>240</v>
      </c>
      <c r="W9" s="84">
        <v>164</v>
      </c>
      <c r="X9" s="84">
        <v>77.5</v>
      </c>
      <c r="Y9" s="13"/>
      <c r="Z9" s="13"/>
    </row>
    <row r="10" spans="1:26" x14ac:dyDescent="0.4">
      <c r="A10" s="311">
        <v>5</v>
      </c>
      <c r="B10" s="119" t="s">
        <v>82</v>
      </c>
      <c r="C10" s="501">
        <f t="shared" si="0"/>
        <v>3398.05</v>
      </c>
      <c r="D10" s="10">
        <v>149.30000000000001</v>
      </c>
      <c r="E10" s="10"/>
      <c r="F10" s="10">
        <v>140</v>
      </c>
      <c r="G10" s="11">
        <v>312.5</v>
      </c>
      <c r="H10" s="11">
        <v>185</v>
      </c>
      <c r="I10" s="11">
        <v>236.5</v>
      </c>
      <c r="J10" s="11">
        <v>135</v>
      </c>
      <c r="K10" s="11">
        <v>210</v>
      </c>
      <c r="L10" s="11">
        <v>155</v>
      </c>
      <c r="M10" s="131">
        <v>202</v>
      </c>
      <c r="N10" s="134">
        <v>135</v>
      </c>
      <c r="O10" s="134">
        <v>100</v>
      </c>
      <c r="P10" s="142">
        <v>215</v>
      </c>
      <c r="Q10" s="142">
        <v>278</v>
      </c>
      <c r="R10" s="134">
        <v>152.5</v>
      </c>
      <c r="S10" s="134">
        <v>151</v>
      </c>
      <c r="T10" s="84">
        <v>205</v>
      </c>
      <c r="U10" s="84">
        <v>157.5</v>
      </c>
      <c r="V10" s="84">
        <v>73.75</v>
      </c>
      <c r="W10" s="84">
        <v>70</v>
      </c>
      <c r="X10" s="84">
        <v>135</v>
      </c>
    </row>
    <row r="11" spans="1:26" s="13" customFormat="1" x14ac:dyDescent="0.4">
      <c r="A11" s="311">
        <v>6</v>
      </c>
      <c r="B11" s="119" t="s">
        <v>29</v>
      </c>
      <c r="C11" s="501">
        <f t="shared" si="0"/>
        <v>2422.58</v>
      </c>
      <c r="D11" s="10">
        <v>230</v>
      </c>
      <c r="E11" s="10">
        <v>63</v>
      </c>
      <c r="F11" s="10"/>
      <c r="G11" s="11">
        <v>120</v>
      </c>
      <c r="H11" s="11">
        <v>135</v>
      </c>
      <c r="I11" s="11">
        <v>185</v>
      </c>
      <c r="J11" s="11">
        <v>118.5</v>
      </c>
      <c r="K11" s="11">
        <v>190.25</v>
      </c>
      <c r="L11" s="11">
        <v>35.5</v>
      </c>
      <c r="M11" s="131">
        <v>141</v>
      </c>
      <c r="N11" s="134"/>
      <c r="O11" s="134"/>
      <c r="P11" s="142">
        <v>127.5</v>
      </c>
      <c r="Q11" s="142">
        <v>113.83</v>
      </c>
      <c r="R11" s="134">
        <v>115</v>
      </c>
      <c r="S11" s="134">
        <v>288.5</v>
      </c>
      <c r="T11" s="84"/>
      <c r="U11" s="84">
        <v>205</v>
      </c>
      <c r="V11" s="84"/>
      <c r="W11" s="84">
        <v>180</v>
      </c>
      <c r="X11" s="84">
        <v>174.5</v>
      </c>
      <c r="Y11" s="9"/>
      <c r="Z11" s="9"/>
    </row>
    <row r="12" spans="1:26" x14ac:dyDescent="0.4">
      <c r="A12" s="311">
        <v>7</v>
      </c>
      <c r="B12" s="119" t="s">
        <v>28</v>
      </c>
      <c r="C12" s="501">
        <f t="shared" si="0"/>
        <v>2248.08</v>
      </c>
      <c r="D12" s="10">
        <v>142.5</v>
      </c>
      <c r="E12" s="10">
        <v>85</v>
      </c>
      <c r="F12" s="10"/>
      <c r="G12" s="11"/>
      <c r="H12" s="11">
        <v>175</v>
      </c>
      <c r="I12" s="11">
        <v>176</v>
      </c>
      <c r="J12" s="11">
        <v>154</v>
      </c>
      <c r="K12" s="11">
        <v>227</v>
      </c>
      <c r="L12" s="11">
        <v>221</v>
      </c>
      <c r="M12" s="131">
        <v>258</v>
      </c>
      <c r="N12" s="134">
        <v>107.33</v>
      </c>
      <c r="O12" s="134">
        <v>10</v>
      </c>
      <c r="P12" s="142">
        <v>155.5</v>
      </c>
      <c r="Q12" s="142">
        <v>39</v>
      </c>
      <c r="R12" s="134">
        <v>60</v>
      </c>
      <c r="S12" s="134">
        <v>92</v>
      </c>
      <c r="T12" s="84">
        <v>12</v>
      </c>
      <c r="U12" s="84">
        <v>113.25</v>
      </c>
      <c r="V12" s="84">
        <v>197.5</v>
      </c>
      <c r="W12" s="84"/>
      <c r="X12" s="84">
        <v>23</v>
      </c>
    </row>
    <row r="13" spans="1:26" x14ac:dyDescent="0.4">
      <c r="A13" s="311">
        <v>8</v>
      </c>
      <c r="B13" s="119" t="s">
        <v>18</v>
      </c>
      <c r="C13" s="501">
        <f t="shared" si="0"/>
        <v>2185.7399999999998</v>
      </c>
      <c r="D13" s="10">
        <v>83.12</v>
      </c>
      <c r="E13" s="10">
        <v>22.5</v>
      </c>
      <c r="F13" s="10">
        <v>60</v>
      </c>
      <c r="G13" s="11">
        <v>140</v>
      </c>
      <c r="H13" s="11">
        <v>103.12</v>
      </c>
      <c r="I13" s="11">
        <v>77.5</v>
      </c>
      <c r="J13" s="11">
        <v>90</v>
      </c>
      <c r="K13" s="11">
        <v>93</v>
      </c>
      <c r="L13" s="11">
        <v>156</v>
      </c>
      <c r="M13" s="131">
        <v>132.5</v>
      </c>
      <c r="N13" s="134">
        <v>165</v>
      </c>
      <c r="O13" s="134">
        <v>62</v>
      </c>
      <c r="P13" s="142">
        <v>100</v>
      </c>
      <c r="Q13" s="142">
        <v>120</v>
      </c>
      <c r="R13" s="134">
        <v>60</v>
      </c>
      <c r="S13" s="134">
        <v>110</v>
      </c>
      <c r="T13" s="84">
        <v>100</v>
      </c>
      <c r="U13" s="84">
        <v>87.5</v>
      </c>
      <c r="V13" s="84">
        <v>154</v>
      </c>
      <c r="W13" s="84">
        <v>100</v>
      </c>
      <c r="X13" s="84">
        <v>169.5</v>
      </c>
    </row>
    <row r="14" spans="1:26" x14ac:dyDescent="0.4">
      <c r="A14" s="311">
        <v>9</v>
      </c>
      <c r="B14" s="119" t="s">
        <v>13</v>
      </c>
      <c r="C14" s="501">
        <f t="shared" si="0"/>
        <v>2174.8199999999997</v>
      </c>
      <c r="D14" s="10">
        <v>185</v>
      </c>
      <c r="E14" s="10">
        <v>115</v>
      </c>
      <c r="F14" s="10">
        <v>6</v>
      </c>
      <c r="G14" s="11">
        <v>129</v>
      </c>
      <c r="H14" s="11">
        <v>145</v>
      </c>
      <c r="I14" s="11">
        <v>70.16</v>
      </c>
      <c r="J14" s="11">
        <v>79</v>
      </c>
      <c r="K14" s="11">
        <v>165.66</v>
      </c>
      <c r="L14" s="11">
        <v>125</v>
      </c>
      <c r="M14" s="131">
        <v>20</v>
      </c>
      <c r="N14" s="134">
        <v>77</v>
      </c>
      <c r="O14" s="134">
        <v>100</v>
      </c>
      <c r="P14" s="142">
        <v>120</v>
      </c>
      <c r="Q14" s="142">
        <v>9</v>
      </c>
      <c r="R14" s="134">
        <v>145</v>
      </c>
      <c r="S14" s="134">
        <v>106</v>
      </c>
      <c r="T14" s="84"/>
      <c r="U14" s="84">
        <v>213</v>
      </c>
      <c r="V14" s="84">
        <v>225</v>
      </c>
      <c r="W14" s="84">
        <v>95</v>
      </c>
      <c r="X14" s="84">
        <v>45</v>
      </c>
    </row>
    <row r="15" spans="1:26" x14ac:dyDescent="0.4">
      <c r="A15" s="311">
        <v>10</v>
      </c>
      <c r="B15" s="119" t="s">
        <v>27</v>
      </c>
      <c r="C15" s="501">
        <f t="shared" si="0"/>
        <v>2019.33</v>
      </c>
      <c r="D15" s="10">
        <v>43.5</v>
      </c>
      <c r="E15" s="10"/>
      <c r="F15" s="10">
        <v>53</v>
      </c>
      <c r="G15" s="11">
        <v>76</v>
      </c>
      <c r="H15" s="11">
        <v>106.5</v>
      </c>
      <c r="I15" s="11">
        <v>90</v>
      </c>
      <c r="J15" s="11">
        <v>127</v>
      </c>
      <c r="K15" s="11">
        <v>127</v>
      </c>
      <c r="L15" s="11">
        <v>102.5</v>
      </c>
      <c r="M15" s="131">
        <v>98</v>
      </c>
      <c r="N15" s="134">
        <v>224</v>
      </c>
      <c r="O15" s="134">
        <v>112.5</v>
      </c>
      <c r="P15" s="142">
        <v>95</v>
      </c>
      <c r="Q15" s="142">
        <v>89.5</v>
      </c>
      <c r="R15" s="134">
        <v>283.33</v>
      </c>
      <c r="S15" s="134">
        <v>65</v>
      </c>
      <c r="T15" s="84"/>
      <c r="U15" s="84">
        <v>90.5</v>
      </c>
      <c r="V15" s="84">
        <v>108</v>
      </c>
      <c r="W15" s="84"/>
      <c r="X15" s="84">
        <v>128</v>
      </c>
    </row>
    <row r="16" spans="1:26" x14ac:dyDescent="0.4">
      <c r="A16" s="311">
        <v>11</v>
      </c>
      <c r="B16" s="119" t="s">
        <v>81</v>
      </c>
      <c r="C16" s="501">
        <f t="shared" si="0"/>
        <v>1874.08</v>
      </c>
      <c r="D16" s="10">
        <v>116.1</v>
      </c>
      <c r="E16" s="10">
        <v>64.33</v>
      </c>
      <c r="F16" s="11">
        <v>111.99</v>
      </c>
      <c r="G16" s="11">
        <v>90</v>
      </c>
      <c r="H16" s="11">
        <v>106.5</v>
      </c>
      <c r="I16" s="11">
        <v>115</v>
      </c>
      <c r="J16" s="11">
        <v>389.46</v>
      </c>
      <c r="K16" s="11">
        <v>38.25</v>
      </c>
      <c r="L16" s="11">
        <v>25.5</v>
      </c>
      <c r="M16" s="131">
        <v>25</v>
      </c>
      <c r="N16" s="134">
        <v>78.5</v>
      </c>
      <c r="O16" s="134">
        <v>108</v>
      </c>
      <c r="P16" s="142">
        <v>100</v>
      </c>
      <c r="Q16" s="142">
        <v>23</v>
      </c>
      <c r="R16" s="134">
        <v>100</v>
      </c>
      <c r="S16" s="134">
        <v>151.33000000000001</v>
      </c>
      <c r="T16" s="84"/>
      <c r="U16" s="84">
        <v>40</v>
      </c>
      <c r="V16" s="84">
        <v>60</v>
      </c>
      <c r="W16" s="84">
        <v>8</v>
      </c>
      <c r="X16" s="84">
        <v>123.12</v>
      </c>
    </row>
    <row r="17" spans="1:26" x14ac:dyDescent="0.4">
      <c r="A17" s="311">
        <v>12</v>
      </c>
      <c r="B17" s="119" t="s">
        <v>34</v>
      </c>
      <c r="C17" s="501">
        <f t="shared" si="0"/>
        <v>1546.49</v>
      </c>
      <c r="D17" s="10">
        <v>109</v>
      </c>
      <c r="E17" s="10"/>
      <c r="F17" s="10">
        <v>75.66</v>
      </c>
      <c r="G17" s="11">
        <v>70</v>
      </c>
      <c r="H17" s="11">
        <v>117.5</v>
      </c>
      <c r="I17" s="11">
        <v>107</v>
      </c>
      <c r="J17" s="11">
        <v>60.33</v>
      </c>
      <c r="K17" s="11">
        <v>135</v>
      </c>
      <c r="L17" s="11">
        <v>74</v>
      </c>
      <c r="M17" s="131">
        <v>65</v>
      </c>
      <c r="N17" s="134">
        <v>30.5</v>
      </c>
      <c r="O17" s="134"/>
      <c r="P17" s="142">
        <v>20</v>
      </c>
      <c r="Q17" s="142">
        <v>50</v>
      </c>
      <c r="R17" s="134">
        <v>70</v>
      </c>
      <c r="S17" s="134">
        <v>100</v>
      </c>
      <c r="T17" s="84">
        <v>90</v>
      </c>
      <c r="U17" s="84">
        <v>130</v>
      </c>
      <c r="V17" s="84">
        <v>60</v>
      </c>
      <c r="W17" s="84">
        <v>100</v>
      </c>
      <c r="X17" s="84">
        <v>82.5</v>
      </c>
      <c r="Y17" s="9"/>
      <c r="Z17" s="9"/>
    </row>
    <row r="18" spans="1:26" x14ac:dyDescent="0.4">
      <c r="A18" s="311">
        <v>13</v>
      </c>
      <c r="B18" s="119" t="s">
        <v>11</v>
      </c>
      <c r="C18" s="501">
        <f t="shared" si="0"/>
        <v>1543.5</v>
      </c>
      <c r="D18" s="10">
        <v>125</v>
      </c>
      <c r="E18" s="10">
        <v>100</v>
      </c>
      <c r="F18" s="10"/>
      <c r="G18" s="11">
        <v>100</v>
      </c>
      <c r="H18" s="11">
        <v>87.5</v>
      </c>
      <c r="I18" s="11">
        <v>100</v>
      </c>
      <c r="J18" s="11">
        <v>100</v>
      </c>
      <c r="K18" s="11">
        <v>100</v>
      </c>
      <c r="L18" s="11">
        <v>100</v>
      </c>
      <c r="M18" s="131">
        <v>125</v>
      </c>
      <c r="N18" s="134">
        <v>70</v>
      </c>
      <c r="O18" s="134"/>
      <c r="P18" s="143">
        <v>96</v>
      </c>
      <c r="Q18" s="142">
        <v>70</v>
      </c>
      <c r="R18" s="134">
        <v>35</v>
      </c>
      <c r="S18" s="134">
        <v>40</v>
      </c>
      <c r="T18" s="84"/>
      <c r="U18" s="84">
        <v>100</v>
      </c>
      <c r="V18" s="84">
        <v>50</v>
      </c>
      <c r="W18" s="84">
        <v>45</v>
      </c>
      <c r="X18" s="84">
        <v>100</v>
      </c>
    </row>
    <row r="19" spans="1:26" x14ac:dyDescent="0.4">
      <c r="A19" s="311">
        <v>14</v>
      </c>
      <c r="B19" s="119" t="s">
        <v>78</v>
      </c>
      <c r="C19" s="501">
        <f t="shared" si="0"/>
        <v>1426.78</v>
      </c>
      <c r="D19" s="10">
        <v>79.37</v>
      </c>
      <c r="E19" s="10">
        <v>25</v>
      </c>
      <c r="F19" s="10">
        <v>45.83</v>
      </c>
      <c r="G19" s="11">
        <v>63.5</v>
      </c>
      <c r="H19" s="11">
        <v>56.25</v>
      </c>
      <c r="I19" s="11">
        <v>52</v>
      </c>
      <c r="J19" s="11">
        <v>53</v>
      </c>
      <c r="K19" s="11">
        <v>72.5</v>
      </c>
      <c r="L19" s="11">
        <v>69</v>
      </c>
      <c r="M19" s="131">
        <v>35</v>
      </c>
      <c r="N19" s="134">
        <v>18</v>
      </c>
      <c r="O19" s="134">
        <v>27</v>
      </c>
      <c r="P19" s="142">
        <v>144</v>
      </c>
      <c r="Q19" s="142">
        <v>81</v>
      </c>
      <c r="R19" s="134">
        <v>120</v>
      </c>
      <c r="S19" s="134">
        <v>22.5</v>
      </c>
      <c r="T19" s="84">
        <v>20</v>
      </c>
      <c r="U19" s="84">
        <v>35</v>
      </c>
      <c r="V19" s="84">
        <v>133</v>
      </c>
      <c r="W19" s="84">
        <v>112.33</v>
      </c>
      <c r="X19" s="84">
        <v>162.5</v>
      </c>
    </row>
    <row r="20" spans="1:26" x14ac:dyDescent="0.4">
      <c r="A20" s="311">
        <v>15</v>
      </c>
      <c r="B20" s="119" t="s">
        <v>111</v>
      </c>
      <c r="C20" s="501">
        <f t="shared" si="0"/>
        <v>1363.7</v>
      </c>
      <c r="D20" s="10">
        <v>68.75</v>
      </c>
      <c r="E20" s="10">
        <v>5</v>
      </c>
      <c r="F20" s="10">
        <v>50</v>
      </c>
      <c r="G20" s="11">
        <v>65</v>
      </c>
      <c r="H20" s="11">
        <v>59.37</v>
      </c>
      <c r="I20" s="11">
        <v>72.5</v>
      </c>
      <c r="J20" s="11">
        <v>53.75</v>
      </c>
      <c r="K20" s="11">
        <v>80</v>
      </c>
      <c r="L20" s="11">
        <v>45.5</v>
      </c>
      <c r="M20" s="131">
        <v>50</v>
      </c>
      <c r="N20" s="134">
        <v>90</v>
      </c>
      <c r="O20" s="134">
        <v>50</v>
      </c>
      <c r="P20" s="142">
        <v>42.33</v>
      </c>
      <c r="Q20" s="142">
        <v>70</v>
      </c>
      <c r="R20" s="134">
        <v>120</v>
      </c>
      <c r="S20" s="134">
        <v>50</v>
      </c>
      <c r="T20" s="84">
        <v>50</v>
      </c>
      <c r="U20" s="84">
        <v>63.5</v>
      </c>
      <c r="V20" s="84">
        <v>103</v>
      </c>
      <c r="W20" s="84">
        <v>130</v>
      </c>
      <c r="X20" s="84">
        <v>45</v>
      </c>
    </row>
    <row r="21" spans="1:26" x14ac:dyDescent="0.4">
      <c r="A21" s="311">
        <v>16</v>
      </c>
      <c r="B21" s="119" t="s">
        <v>16</v>
      </c>
      <c r="C21" s="501">
        <f t="shared" si="0"/>
        <v>1343.66</v>
      </c>
      <c r="D21" s="10">
        <v>92.5</v>
      </c>
      <c r="E21" s="10">
        <v>180</v>
      </c>
      <c r="F21" s="11"/>
      <c r="G21" s="11"/>
      <c r="H21" s="11">
        <v>27.5</v>
      </c>
      <c r="I21" s="11">
        <v>26.66</v>
      </c>
      <c r="J21" s="11">
        <v>106</v>
      </c>
      <c r="K21" s="11">
        <v>11</v>
      </c>
      <c r="L21" s="11">
        <v>130</v>
      </c>
      <c r="M21" s="131">
        <v>110</v>
      </c>
      <c r="N21" s="134">
        <v>120</v>
      </c>
      <c r="O21" s="134"/>
      <c r="P21" s="142">
        <v>70</v>
      </c>
      <c r="Q21" s="142">
        <v>50</v>
      </c>
      <c r="R21" s="134">
        <v>100</v>
      </c>
      <c r="S21" s="134">
        <v>70</v>
      </c>
      <c r="T21" s="84"/>
      <c r="U21" s="84">
        <v>20</v>
      </c>
      <c r="V21" s="84">
        <v>30</v>
      </c>
      <c r="W21" s="84">
        <v>100</v>
      </c>
      <c r="X21" s="84">
        <v>100</v>
      </c>
    </row>
    <row r="22" spans="1:26" x14ac:dyDescent="0.4">
      <c r="A22" s="311">
        <v>17</v>
      </c>
      <c r="B22" s="119" t="s">
        <v>23</v>
      </c>
      <c r="C22" s="501">
        <f t="shared" si="0"/>
        <v>1280.83</v>
      </c>
      <c r="D22" s="10">
        <v>147.75</v>
      </c>
      <c r="E22" s="10">
        <v>40</v>
      </c>
      <c r="F22" s="10">
        <v>6</v>
      </c>
      <c r="G22" s="11">
        <v>28</v>
      </c>
      <c r="H22" s="11">
        <v>36.25</v>
      </c>
      <c r="I22" s="11">
        <v>77</v>
      </c>
      <c r="J22" s="11"/>
      <c r="K22" s="11"/>
      <c r="L22" s="11">
        <v>53.33</v>
      </c>
      <c r="M22" s="131">
        <v>125</v>
      </c>
      <c r="N22" s="134">
        <v>73.5</v>
      </c>
      <c r="O22" s="134"/>
      <c r="P22" s="142">
        <v>63.5</v>
      </c>
      <c r="Q22" s="142">
        <v>60</v>
      </c>
      <c r="R22" s="134">
        <v>100</v>
      </c>
      <c r="S22" s="134"/>
      <c r="T22" s="84"/>
      <c r="U22" s="84">
        <v>55</v>
      </c>
      <c r="V22" s="84"/>
      <c r="W22" s="84">
        <v>225.5</v>
      </c>
      <c r="X22" s="84">
        <v>190</v>
      </c>
    </row>
    <row r="23" spans="1:26" x14ac:dyDescent="0.4">
      <c r="A23" s="311">
        <v>18</v>
      </c>
      <c r="B23" s="120" t="s">
        <v>265</v>
      </c>
      <c r="C23" s="501">
        <f t="shared" si="0"/>
        <v>1053.1599999999999</v>
      </c>
      <c r="D23" s="10">
        <v>70</v>
      </c>
      <c r="E23" s="10"/>
      <c r="F23" s="10">
        <v>40</v>
      </c>
      <c r="G23" s="11">
        <v>50</v>
      </c>
      <c r="H23" s="11">
        <v>70</v>
      </c>
      <c r="I23" s="11">
        <v>60</v>
      </c>
      <c r="J23" s="11">
        <v>60</v>
      </c>
      <c r="K23" s="11">
        <v>100</v>
      </c>
      <c r="L23" s="11">
        <v>40</v>
      </c>
      <c r="M23" s="131">
        <v>15</v>
      </c>
      <c r="N23" s="134">
        <v>15.66</v>
      </c>
      <c r="O23" s="134">
        <v>70</v>
      </c>
      <c r="P23" s="142">
        <v>50</v>
      </c>
      <c r="Q23" s="142">
        <v>20</v>
      </c>
      <c r="R23" s="134">
        <v>17.5</v>
      </c>
      <c r="S23" s="134">
        <v>100</v>
      </c>
      <c r="T23" s="84"/>
      <c r="U23" s="84">
        <v>56.25</v>
      </c>
      <c r="V23" s="84">
        <v>125</v>
      </c>
      <c r="W23" s="84">
        <v>50</v>
      </c>
      <c r="X23" s="84">
        <v>43.75</v>
      </c>
    </row>
    <row r="24" spans="1:26" x14ac:dyDescent="0.4">
      <c r="A24" s="311">
        <v>19</v>
      </c>
      <c r="B24" s="119" t="s">
        <v>100</v>
      </c>
      <c r="C24" s="501">
        <f t="shared" si="0"/>
        <v>932</v>
      </c>
      <c r="D24" s="10">
        <v>62.5</v>
      </c>
      <c r="E24" s="10">
        <v>53.5</v>
      </c>
      <c r="F24" s="10"/>
      <c r="G24" s="11">
        <v>150</v>
      </c>
      <c r="H24" s="11">
        <v>75</v>
      </c>
      <c r="I24" s="11">
        <v>42.5</v>
      </c>
      <c r="J24" s="11">
        <v>50</v>
      </c>
      <c r="K24" s="11">
        <v>42.5</v>
      </c>
      <c r="L24" s="11">
        <v>51</v>
      </c>
      <c r="M24" s="131"/>
      <c r="N24" s="134">
        <v>50</v>
      </c>
      <c r="O24" s="134"/>
      <c r="P24" s="142"/>
      <c r="Q24" s="142">
        <v>150</v>
      </c>
      <c r="R24" s="134"/>
      <c r="S24" s="134"/>
      <c r="T24" s="84"/>
      <c r="U24" s="84"/>
      <c r="V24" s="84">
        <v>35</v>
      </c>
      <c r="W24" s="84">
        <v>105</v>
      </c>
      <c r="X24" s="84">
        <v>65</v>
      </c>
    </row>
    <row r="25" spans="1:26" x14ac:dyDescent="0.4">
      <c r="A25" s="311">
        <v>20</v>
      </c>
      <c r="B25" s="119" t="s">
        <v>37</v>
      </c>
      <c r="C25" s="501">
        <f t="shared" si="0"/>
        <v>880.5</v>
      </c>
      <c r="D25" s="10">
        <v>97.5</v>
      </c>
      <c r="E25" s="10">
        <v>15</v>
      </c>
      <c r="F25" s="10"/>
      <c r="G25" s="11">
        <v>40</v>
      </c>
      <c r="H25" s="11">
        <v>112.5</v>
      </c>
      <c r="I25" s="11">
        <v>42.5</v>
      </c>
      <c r="J25" s="11">
        <v>60</v>
      </c>
      <c r="K25" s="11">
        <v>50</v>
      </c>
      <c r="L25" s="11">
        <v>42.5</v>
      </c>
      <c r="M25" s="131">
        <v>85</v>
      </c>
      <c r="N25" s="134">
        <v>15</v>
      </c>
      <c r="O25" s="134"/>
      <c r="P25" s="142">
        <v>27</v>
      </c>
      <c r="Q25" s="142">
        <v>54</v>
      </c>
      <c r="R25" s="134">
        <v>10</v>
      </c>
      <c r="S25" s="134"/>
      <c r="T25" s="84"/>
      <c r="U25" s="84">
        <v>47</v>
      </c>
      <c r="V25" s="84">
        <v>100</v>
      </c>
      <c r="W25" s="84">
        <v>42.5</v>
      </c>
      <c r="X25" s="84">
        <v>40</v>
      </c>
    </row>
    <row r="26" spans="1:26" x14ac:dyDescent="0.4">
      <c r="A26" s="311">
        <v>21</v>
      </c>
      <c r="B26" s="119" t="s">
        <v>44</v>
      </c>
      <c r="C26" s="501">
        <f t="shared" si="0"/>
        <v>844.88</v>
      </c>
      <c r="D26" s="10">
        <v>50.72</v>
      </c>
      <c r="E26" s="10">
        <v>53.33</v>
      </c>
      <c r="F26" s="10"/>
      <c r="G26" s="11"/>
      <c r="H26" s="11"/>
      <c r="I26" s="11">
        <v>100</v>
      </c>
      <c r="J26" s="11">
        <v>70</v>
      </c>
      <c r="K26" s="11">
        <v>25</v>
      </c>
      <c r="L26" s="11">
        <v>17.5</v>
      </c>
      <c r="M26" s="131">
        <v>60</v>
      </c>
      <c r="N26" s="134"/>
      <c r="O26" s="134"/>
      <c r="P26" s="142">
        <v>100</v>
      </c>
      <c r="Q26" s="142">
        <v>85</v>
      </c>
      <c r="R26" s="134">
        <v>53.33</v>
      </c>
      <c r="S26" s="134">
        <v>100</v>
      </c>
      <c r="T26" s="84"/>
      <c r="U26" s="84">
        <v>100</v>
      </c>
      <c r="V26" s="84">
        <v>30</v>
      </c>
      <c r="W26" s="84"/>
      <c r="X26" s="84"/>
    </row>
    <row r="27" spans="1:26" x14ac:dyDescent="0.4">
      <c r="A27" s="311">
        <v>22</v>
      </c>
      <c r="B27" s="119" t="s">
        <v>30</v>
      </c>
      <c r="C27" s="501">
        <f t="shared" si="0"/>
        <v>822.32999999999993</v>
      </c>
      <c r="D27" s="10">
        <v>275</v>
      </c>
      <c r="E27" s="10">
        <v>45</v>
      </c>
      <c r="F27" s="10"/>
      <c r="G27" s="11">
        <v>44</v>
      </c>
      <c r="H27" s="11">
        <v>150.62</v>
      </c>
      <c r="I27" s="11">
        <v>42.5</v>
      </c>
      <c r="J27" s="11">
        <v>68.75</v>
      </c>
      <c r="K27" s="11">
        <v>83.66</v>
      </c>
      <c r="L27" s="11">
        <v>20</v>
      </c>
      <c r="M27" s="131">
        <v>8</v>
      </c>
      <c r="N27" s="134">
        <v>41</v>
      </c>
      <c r="O27" s="134"/>
      <c r="P27" s="142">
        <v>24.3</v>
      </c>
      <c r="Q27" s="142">
        <v>13.5</v>
      </c>
      <c r="R27" s="134"/>
      <c r="S27" s="134"/>
      <c r="T27" s="84"/>
      <c r="U27" s="84"/>
      <c r="V27" s="84">
        <v>6</v>
      </c>
      <c r="W27" s="84"/>
      <c r="X27" s="84"/>
    </row>
    <row r="28" spans="1:26" x14ac:dyDescent="0.4">
      <c r="A28" s="311">
        <v>23</v>
      </c>
      <c r="B28" s="119" t="s">
        <v>70</v>
      </c>
      <c r="C28" s="501">
        <f t="shared" si="0"/>
        <v>812.08</v>
      </c>
      <c r="D28" s="10">
        <v>75</v>
      </c>
      <c r="E28" s="10">
        <v>10</v>
      </c>
      <c r="F28" s="10">
        <v>45</v>
      </c>
      <c r="G28" s="11">
        <v>62.5</v>
      </c>
      <c r="H28" s="11">
        <v>28.5</v>
      </c>
      <c r="I28" s="11">
        <v>19.5</v>
      </c>
      <c r="J28" s="11">
        <v>149</v>
      </c>
      <c r="K28" s="11">
        <v>119.25</v>
      </c>
      <c r="L28" s="11">
        <v>80</v>
      </c>
      <c r="M28" s="131">
        <v>120</v>
      </c>
      <c r="N28" s="134"/>
      <c r="O28" s="134"/>
      <c r="P28" s="142">
        <v>39.33</v>
      </c>
      <c r="Q28" s="142"/>
      <c r="R28" s="134"/>
      <c r="S28" s="134">
        <v>10.5</v>
      </c>
      <c r="T28" s="84"/>
      <c r="U28" s="84"/>
      <c r="V28" s="84"/>
      <c r="W28" s="84"/>
      <c r="X28" s="84">
        <v>53.5</v>
      </c>
    </row>
    <row r="29" spans="1:26" x14ac:dyDescent="0.4">
      <c r="A29" s="311">
        <v>24</v>
      </c>
      <c r="B29" s="120" t="s">
        <v>163</v>
      </c>
      <c r="C29" s="501">
        <f t="shared" si="0"/>
        <v>800.25</v>
      </c>
      <c r="D29" s="10">
        <v>11</v>
      </c>
      <c r="E29" s="10"/>
      <c r="F29" s="10"/>
      <c r="G29" s="11">
        <v>100</v>
      </c>
      <c r="H29" s="11">
        <v>10</v>
      </c>
      <c r="I29" s="11">
        <v>40</v>
      </c>
      <c r="J29" s="11">
        <v>0.5</v>
      </c>
      <c r="K29" s="11">
        <v>30</v>
      </c>
      <c r="L29" s="11">
        <v>85</v>
      </c>
      <c r="M29" s="131">
        <v>40</v>
      </c>
      <c r="N29" s="134">
        <v>70</v>
      </c>
      <c r="O29" s="134">
        <v>40</v>
      </c>
      <c r="P29" s="142">
        <v>15</v>
      </c>
      <c r="Q29" s="142">
        <v>70</v>
      </c>
      <c r="R29" s="134">
        <v>40</v>
      </c>
      <c r="S29" s="134">
        <v>35</v>
      </c>
      <c r="T29" s="84"/>
      <c r="U29" s="84">
        <v>37.5</v>
      </c>
      <c r="V29" s="84">
        <v>62.5</v>
      </c>
      <c r="W29" s="84">
        <v>70</v>
      </c>
      <c r="X29" s="84">
        <v>43.75</v>
      </c>
      <c r="Y29" s="121"/>
      <c r="Z29" s="121"/>
    </row>
    <row r="30" spans="1:26" x14ac:dyDescent="0.4">
      <c r="A30" s="311">
        <v>25</v>
      </c>
      <c r="B30" s="119" t="s">
        <v>79</v>
      </c>
      <c r="C30" s="501">
        <f t="shared" si="0"/>
        <v>763.99</v>
      </c>
      <c r="D30" s="10">
        <v>36</v>
      </c>
      <c r="E30" s="10">
        <v>35</v>
      </c>
      <c r="F30" s="10"/>
      <c r="G30" s="11">
        <v>30</v>
      </c>
      <c r="H30" s="11">
        <v>62.5</v>
      </c>
      <c r="I30" s="11">
        <v>55</v>
      </c>
      <c r="J30" s="11">
        <v>30.5</v>
      </c>
      <c r="K30" s="11">
        <v>15</v>
      </c>
      <c r="L30" s="11">
        <v>36</v>
      </c>
      <c r="M30" s="131">
        <v>12</v>
      </c>
      <c r="N30" s="134">
        <v>122.66</v>
      </c>
      <c r="O30" s="134"/>
      <c r="P30" s="142">
        <v>50.33</v>
      </c>
      <c r="Q30" s="142">
        <v>12</v>
      </c>
      <c r="R30" s="134"/>
      <c r="S30" s="134">
        <v>43.5</v>
      </c>
      <c r="T30" s="84"/>
      <c r="U30" s="84">
        <v>26.5</v>
      </c>
      <c r="V30" s="84">
        <v>97</v>
      </c>
      <c r="W30" s="84">
        <v>100</v>
      </c>
      <c r="X30" s="84"/>
    </row>
    <row r="31" spans="1:26" x14ac:dyDescent="0.4">
      <c r="A31" s="311">
        <v>26</v>
      </c>
      <c r="B31" s="119" t="s">
        <v>102</v>
      </c>
      <c r="C31" s="501">
        <f t="shared" si="0"/>
        <v>752.13</v>
      </c>
      <c r="D31" s="10"/>
      <c r="E31" s="10"/>
      <c r="F31" s="10">
        <v>1</v>
      </c>
      <c r="G31" s="11">
        <v>50.5</v>
      </c>
      <c r="H31" s="11">
        <v>125</v>
      </c>
      <c r="I31" s="11">
        <v>70</v>
      </c>
      <c r="J31" s="11">
        <v>110.8</v>
      </c>
      <c r="K31" s="11">
        <v>3</v>
      </c>
      <c r="L31" s="11">
        <v>12.33</v>
      </c>
      <c r="M31" s="131">
        <v>60</v>
      </c>
      <c r="N31" s="134">
        <v>188.5</v>
      </c>
      <c r="O31" s="134"/>
      <c r="P31" s="142">
        <v>76</v>
      </c>
      <c r="Q31" s="142"/>
      <c r="R31" s="134">
        <v>45</v>
      </c>
      <c r="S31" s="134"/>
      <c r="T31" s="84"/>
      <c r="U31" s="84"/>
      <c r="V31" s="84"/>
      <c r="W31" s="84">
        <v>6</v>
      </c>
      <c r="X31" s="84">
        <v>4</v>
      </c>
    </row>
    <row r="32" spans="1:26" x14ac:dyDescent="0.4">
      <c r="A32" s="311">
        <v>27</v>
      </c>
      <c r="B32" s="18" t="s">
        <v>158</v>
      </c>
      <c r="C32" s="501">
        <f t="shared" si="0"/>
        <v>745.9</v>
      </c>
      <c r="D32" s="10"/>
      <c r="E32" s="10">
        <v>20</v>
      </c>
      <c r="F32" s="10"/>
      <c r="G32" s="11"/>
      <c r="H32" s="11"/>
      <c r="I32" s="11">
        <v>21.66</v>
      </c>
      <c r="J32" s="11">
        <v>21.66</v>
      </c>
      <c r="K32" s="11">
        <v>73.25</v>
      </c>
      <c r="L32" s="11">
        <v>170</v>
      </c>
      <c r="M32" s="131">
        <v>25</v>
      </c>
      <c r="N32" s="134">
        <v>40</v>
      </c>
      <c r="O32" s="134">
        <v>20</v>
      </c>
      <c r="P32" s="142">
        <v>41</v>
      </c>
      <c r="Q32" s="142"/>
      <c r="R32" s="134">
        <v>103.33</v>
      </c>
      <c r="S32" s="134">
        <v>65</v>
      </c>
      <c r="T32" s="84">
        <v>10</v>
      </c>
      <c r="U32" s="84">
        <v>48</v>
      </c>
      <c r="V32" s="84">
        <v>25</v>
      </c>
      <c r="W32" s="84"/>
      <c r="X32" s="84">
        <v>62</v>
      </c>
    </row>
    <row r="33" spans="1:24" x14ac:dyDescent="0.4">
      <c r="A33" s="311">
        <v>28</v>
      </c>
      <c r="B33" s="119" t="s">
        <v>12</v>
      </c>
      <c r="C33" s="501">
        <f t="shared" si="0"/>
        <v>726.91</v>
      </c>
      <c r="D33" s="10">
        <v>45</v>
      </c>
      <c r="E33" s="10">
        <v>3</v>
      </c>
      <c r="F33" s="10">
        <v>115.66</v>
      </c>
      <c r="G33" s="11"/>
      <c r="H33" s="11">
        <v>3.5</v>
      </c>
      <c r="I33" s="11"/>
      <c r="J33" s="11">
        <v>40</v>
      </c>
      <c r="K33" s="11">
        <v>15</v>
      </c>
      <c r="L33" s="11"/>
      <c r="M33" s="131"/>
      <c r="N33" s="134">
        <v>130</v>
      </c>
      <c r="O33" s="134"/>
      <c r="P33" s="142"/>
      <c r="Q33" s="142">
        <v>13.5</v>
      </c>
      <c r="R33" s="134"/>
      <c r="S33" s="134">
        <v>95</v>
      </c>
      <c r="T33" s="84">
        <v>50</v>
      </c>
      <c r="U33" s="84">
        <v>106.25</v>
      </c>
      <c r="V33" s="84"/>
      <c r="W33" s="84"/>
      <c r="X33" s="84">
        <v>110</v>
      </c>
    </row>
    <row r="34" spans="1:24" x14ac:dyDescent="0.4">
      <c r="A34" s="311">
        <v>29</v>
      </c>
      <c r="B34" s="119" t="s">
        <v>36</v>
      </c>
      <c r="C34" s="501">
        <f t="shared" si="0"/>
        <v>725.5</v>
      </c>
      <c r="D34" s="10">
        <v>25</v>
      </c>
      <c r="E34" s="10">
        <v>35</v>
      </c>
      <c r="F34" s="10"/>
      <c r="G34" s="11">
        <v>35</v>
      </c>
      <c r="H34" s="11">
        <v>25</v>
      </c>
      <c r="I34" s="11">
        <v>25</v>
      </c>
      <c r="J34" s="11">
        <v>8</v>
      </c>
      <c r="K34" s="11">
        <v>15</v>
      </c>
      <c r="L34" s="11">
        <v>25</v>
      </c>
      <c r="M34" s="131">
        <v>50</v>
      </c>
      <c r="N34" s="134">
        <v>25</v>
      </c>
      <c r="O34" s="134"/>
      <c r="P34" s="142">
        <v>50</v>
      </c>
      <c r="Q34" s="142">
        <v>60</v>
      </c>
      <c r="R34" s="134">
        <v>50</v>
      </c>
      <c r="S34" s="134">
        <v>62.5</v>
      </c>
      <c r="T34" s="84"/>
      <c r="U34" s="84">
        <v>70</v>
      </c>
      <c r="V34" s="84">
        <v>70</v>
      </c>
      <c r="W34" s="84">
        <v>50</v>
      </c>
      <c r="X34" s="84">
        <v>45</v>
      </c>
    </row>
    <row r="35" spans="1:24" x14ac:dyDescent="0.4">
      <c r="A35" s="311">
        <v>30</v>
      </c>
      <c r="B35" s="119" t="s">
        <v>80</v>
      </c>
      <c r="C35" s="501">
        <f t="shared" si="0"/>
        <v>681</v>
      </c>
      <c r="D35" s="10">
        <v>15</v>
      </c>
      <c r="E35" s="10"/>
      <c r="F35" s="10"/>
      <c r="G35" s="11"/>
      <c r="H35" s="11"/>
      <c r="I35" s="11"/>
      <c r="J35" s="11"/>
      <c r="K35" s="11"/>
      <c r="L35" s="11">
        <v>50</v>
      </c>
      <c r="M35" s="131"/>
      <c r="N35" s="134">
        <v>17.5</v>
      </c>
      <c r="O35" s="134"/>
      <c r="P35" s="142">
        <v>50</v>
      </c>
      <c r="Q35" s="142">
        <v>35</v>
      </c>
      <c r="R35" s="134">
        <v>25</v>
      </c>
      <c r="S35" s="134">
        <v>54</v>
      </c>
      <c r="T35" s="84"/>
      <c r="U35" s="84">
        <v>20</v>
      </c>
      <c r="V35" s="84">
        <v>200</v>
      </c>
      <c r="W35" s="84">
        <v>109.5</v>
      </c>
      <c r="X35" s="84">
        <v>105</v>
      </c>
    </row>
    <row r="36" spans="1:24" x14ac:dyDescent="0.4">
      <c r="A36" s="311">
        <v>31</v>
      </c>
      <c r="B36" s="119" t="s">
        <v>320</v>
      </c>
      <c r="C36" s="501">
        <f t="shared" si="0"/>
        <v>638.32999999999993</v>
      </c>
      <c r="D36" s="10">
        <v>31.25</v>
      </c>
      <c r="E36" s="10">
        <v>100</v>
      </c>
      <c r="F36" s="10"/>
      <c r="G36" s="11">
        <v>70</v>
      </c>
      <c r="H36" s="11">
        <v>6.25</v>
      </c>
      <c r="I36" s="11">
        <v>13.5</v>
      </c>
      <c r="J36" s="11"/>
      <c r="K36" s="11">
        <v>9</v>
      </c>
      <c r="L36" s="11">
        <v>60</v>
      </c>
      <c r="M36" s="131">
        <v>12.33</v>
      </c>
      <c r="N36" s="134">
        <v>2</v>
      </c>
      <c r="O36" s="134"/>
      <c r="P36" s="142">
        <v>6</v>
      </c>
      <c r="Q36" s="142">
        <v>30</v>
      </c>
      <c r="R36" s="134">
        <v>45</v>
      </c>
      <c r="S36" s="134">
        <v>50</v>
      </c>
      <c r="T36" s="84"/>
      <c r="U36" s="84">
        <v>3</v>
      </c>
      <c r="V36" s="84">
        <v>50</v>
      </c>
      <c r="W36" s="84">
        <v>50</v>
      </c>
      <c r="X36" s="84">
        <v>100</v>
      </c>
    </row>
    <row r="37" spans="1:24" x14ac:dyDescent="0.4">
      <c r="A37" s="311">
        <v>32</v>
      </c>
      <c r="B37" s="119" t="s">
        <v>25</v>
      </c>
      <c r="C37" s="501">
        <f t="shared" si="0"/>
        <v>626.5</v>
      </c>
      <c r="D37" s="10">
        <v>10</v>
      </c>
      <c r="E37" s="10">
        <v>36</v>
      </c>
      <c r="F37" s="10">
        <v>12</v>
      </c>
      <c r="G37" s="11">
        <v>45</v>
      </c>
      <c r="H37" s="11">
        <v>186.75</v>
      </c>
      <c r="I37" s="11">
        <v>3</v>
      </c>
      <c r="J37" s="11">
        <v>43</v>
      </c>
      <c r="K37" s="11">
        <v>20.25</v>
      </c>
      <c r="L37" s="11">
        <v>8</v>
      </c>
      <c r="M37" s="131">
        <v>115</v>
      </c>
      <c r="N37" s="134">
        <v>40</v>
      </c>
      <c r="O37" s="134"/>
      <c r="P37" s="142">
        <v>17.5</v>
      </c>
      <c r="Q37" s="142"/>
      <c r="R37" s="134">
        <v>15</v>
      </c>
      <c r="S37" s="134">
        <v>27</v>
      </c>
      <c r="T37" s="84">
        <v>30</v>
      </c>
      <c r="U37" s="84">
        <v>6</v>
      </c>
      <c r="V37" s="84">
        <v>6</v>
      </c>
      <c r="W37" s="84"/>
      <c r="X37" s="84">
        <v>6</v>
      </c>
    </row>
    <row r="38" spans="1:24" x14ac:dyDescent="0.4">
      <c r="A38" s="311">
        <v>33</v>
      </c>
      <c r="B38" s="119" t="s">
        <v>10</v>
      </c>
      <c r="C38" s="501">
        <f t="shared" ref="C38:C69" si="1">SUM(D38:X38)</f>
        <v>564.73</v>
      </c>
      <c r="D38" s="10">
        <v>46.87</v>
      </c>
      <c r="E38" s="10">
        <v>35.159999999999997</v>
      </c>
      <c r="F38" s="10"/>
      <c r="G38" s="11"/>
      <c r="H38" s="11">
        <v>11.87</v>
      </c>
      <c r="I38" s="11">
        <v>53.33</v>
      </c>
      <c r="J38" s="11">
        <v>45</v>
      </c>
      <c r="K38" s="11">
        <v>33</v>
      </c>
      <c r="L38" s="11">
        <v>40</v>
      </c>
      <c r="M38" s="131">
        <v>26</v>
      </c>
      <c r="N38" s="134">
        <v>6</v>
      </c>
      <c r="O38" s="134"/>
      <c r="P38" s="142">
        <v>17.5</v>
      </c>
      <c r="Q38" s="142">
        <v>50</v>
      </c>
      <c r="R38" s="134">
        <v>85</v>
      </c>
      <c r="S38" s="134">
        <v>30</v>
      </c>
      <c r="T38" s="84"/>
      <c r="U38" s="84">
        <v>85</v>
      </c>
      <c r="V38" s="84"/>
      <c r="W38" s="84"/>
      <c r="X38" s="84"/>
    </row>
    <row r="39" spans="1:24" x14ac:dyDescent="0.4">
      <c r="A39" s="311">
        <v>34</v>
      </c>
      <c r="B39" s="120" t="s">
        <v>316</v>
      </c>
      <c r="C39" s="501">
        <f t="shared" si="1"/>
        <v>502</v>
      </c>
      <c r="D39" s="10"/>
      <c r="E39" s="10"/>
      <c r="F39" s="11"/>
      <c r="G39" s="11"/>
      <c r="H39" s="11">
        <v>125</v>
      </c>
      <c r="I39" s="11">
        <v>11</v>
      </c>
      <c r="J39" s="11">
        <v>3.5</v>
      </c>
      <c r="K39" s="11">
        <v>100</v>
      </c>
      <c r="L39" s="11">
        <v>17.5</v>
      </c>
      <c r="M39" s="131">
        <v>40</v>
      </c>
      <c r="N39" s="134"/>
      <c r="O39" s="134"/>
      <c r="P39" s="142">
        <v>100</v>
      </c>
      <c r="Q39" s="142">
        <v>40</v>
      </c>
      <c r="R39" s="134"/>
      <c r="S39" s="134">
        <v>20</v>
      </c>
      <c r="T39" s="84"/>
      <c r="U39" s="84"/>
      <c r="V39" s="84">
        <v>45</v>
      </c>
      <c r="W39" s="84"/>
      <c r="X39" s="84"/>
    </row>
    <row r="40" spans="1:24" x14ac:dyDescent="0.4">
      <c r="A40" s="311">
        <v>35</v>
      </c>
      <c r="B40" s="119" t="s">
        <v>20</v>
      </c>
      <c r="C40" s="501">
        <f t="shared" si="1"/>
        <v>474</v>
      </c>
      <c r="D40" s="10"/>
      <c r="E40" s="10"/>
      <c r="F40" s="10"/>
      <c r="G40" s="11">
        <v>21</v>
      </c>
      <c r="H40" s="11">
        <v>28.5</v>
      </c>
      <c r="I40" s="11">
        <v>35</v>
      </c>
      <c r="J40" s="11">
        <v>26</v>
      </c>
      <c r="K40" s="11"/>
      <c r="L40" s="11">
        <v>94.5</v>
      </c>
      <c r="M40" s="131"/>
      <c r="N40" s="134"/>
      <c r="O40" s="134"/>
      <c r="P40" s="142">
        <v>16</v>
      </c>
      <c r="Q40" s="142"/>
      <c r="R40" s="134"/>
      <c r="S40" s="134">
        <v>108</v>
      </c>
      <c r="T40" s="84"/>
      <c r="U40" s="84">
        <v>80</v>
      </c>
      <c r="V40" s="84"/>
      <c r="W40" s="84"/>
      <c r="X40" s="84">
        <v>65</v>
      </c>
    </row>
    <row r="41" spans="1:24" x14ac:dyDescent="0.4">
      <c r="A41" s="311">
        <v>36</v>
      </c>
      <c r="B41" s="119" t="s">
        <v>33</v>
      </c>
      <c r="C41" s="501">
        <f t="shared" si="1"/>
        <v>411.01</v>
      </c>
      <c r="D41" s="10">
        <v>147.5</v>
      </c>
      <c r="E41" s="10">
        <v>106.6</v>
      </c>
      <c r="F41" s="11"/>
      <c r="G41" s="11"/>
      <c r="H41" s="11"/>
      <c r="I41" s="11">
        <v>100</v>
      </c>
      <c r="J41" s="11"/>
      <c r="K41" s="11">
        <v>12.33</v>
      </c>
      <c r="L41" s="11">
        <v>4</v>
      </c>
      <c r="M41" s="131"/>
      <c r="N41" s="134">
        <v>26.25</v>
      </c>
      <c r="O41" s="134"/>
      <c r="P41" s="142">
        <v>10</v>
      </c>
      <c r="Q41" s="142">
        <v>4.33</v>
      </c>
      <c r="R41" s="134"/>
      <c r="S41" s="134"/>
      <c r="T41" s="84"/>
      <c r="U41" s="84"/>
      <c r="V41" s="84"/>
      <c r="W41" s="84"/>
      <c r="X41" s="84"/>
    </row>
    <row r="42" spans="1:24" x14ac:dyDescent="0.4">
      <c r="A42" s="311">
        <v>37</v>
      </c>
      <c r="B42" s="119" t="s">
        <v>521</v>
      </c>
      <c r="C42" s="501">
        <f t="shared" si="1"/>
        <v>324.5</v>
      </c>
      <c r="D42" s="10"/>
      <c r="E42" s="10"/>
      <c r="F42" s="10"/>
      <c r="G42" s="11"/>
      <c r="H42" s="11"/>
      <c r="I42" s="11">
        <v>30</v>
      </c>
      <c r="J42" s="11">
        <v>25</v>
      </c>
      <c r="K42" s="11">
        <v>1.5</v>
      </c>
      <c r="L42" s="11">
        <v>3</v>
      </c>
      <c r="M42" s="131"/>
      <c r="N42" s="134"/>
      <c r="O42" s="134"/>
      <c r="P42" s="142">
        <v>85</v>
      </c>
      <c r="Q42" s="142">
        <v>100</v>
      </c>
      <c r="R42" s="134"/>
      <c r="S42" s="134">
        <v>10</v>
      </c>
      <c r="T42" s="84"/>
      <c r="U42" s="84"/>
      <c r="V42" s="84"/>
      <c r="W42" s="84"/>
      <c r="X42" s="84">
        <v>70</v>
      </c>
    </row>
    <row r="43" spans="1:24" x14ac:dyDescent="0.4">
      <c r="A43" s="311">
        <v>38</v>
      </c>
      <c r="B43" s="119" t="s">
        <v>403</v>
      </c>
      <c r="C43" s="501">
        <f t="shared" si="1"/>
        <v>265.5</v>
      </c>
      <c r="D43" s="10"/>
      <c r="E43" s="10"/>
      <c r="F43" s="11">
        <v>9</v>
      </c>
      <c r="G43" s="11">
        <v>35</v>
      </c>
      <c r="H43" s="11">
        <v>21</v>
      </c>
      <c r="I43" s="11">
        <v>35</v>
      </c>
      <c r="J43" s="11">
        <v>9</v>
      </c>
      <c r="K43" s="11">
        <v>5</v>
      </c>
      <c r="L43" s="11">
        <v>10</v>
      </c>
      <c r="M43" s="131">
        <v>12</v>
      </c>
      <c r="N43" s="134">
        <v>25</v>
      </c>
      <c r="O43" s="134">
        <v>15</v>
      </c>
      <c r="P43" s="142">
        <v>9</v>
      </c>
      <c r="Q43" s="142">
        <v>8</v>
      </c>
      <c r="R43" s="134">
        <v>28</v>
      </c>
      <c r="S43" s="134">
        <v>12</v>
      </c>
      <c r="T43" s="84"/>
      <c r="U43" s="84">
        <v>17.5</v>
      </c>
      <c r="V43" s="84"/>
      <c r="W43" s="84"/>
      <c r="X43" s="84">
        <v>15</v>
      </c>
    </row>
    <row r="44" spans="1:24" x14ac:dyDescent="0.4">
      <c r="A44" s="311">
        <v>39</v>
      </c>
      <c r="B44" s="119" t="s">
        <v>457</v>
      </c>
      <c r="C44" s="501">
        <f t="shared" si="1"/>
        <v>239.25</v>
      </c>
      <c r="D44" s="10"/>
      <c r="E44" s="10"/>
      <c r="F44" s="10"/>
      <c r="G44" s="11"/>
      <c r="H44" s="11"/>
      <c r="I44" s="11"/>
      <c r="J44" s="11"/>
      <c r="K44" s="11">
        <v>12</v>
      </c>
      <c r="L44" s="11">
        <v>100</v>
      </c>
      <c r="M44" s="131">
        <v>15</v>
      </c>
      <c r="N44" s="134"/>
      <c r="O44" s="134"/>
      <c r="P44" s="142"/>
      <c r="Q44" s="142">
        <v>70</v>
      </c>
      <c r="R44" s="134">
        <v>10</v>
      </c>
      <c r="S44" s="134">
        <v>6</v>
      </c>
      <c r="T44" s="84"/>
      <c r="U44" s="84">
        <v>26.25</v>
      </c>
      <c r="V44" s="84"/>
      <c r="W44" s="84"/>
      <c r="X44" s="84"/>
    </row>
    <row r="45" spans="1:24" x14ac:dyDescent="0.4">
      <c r="A45" s="311">
        <v>40</v>
      </c>
      <c r="B45" s="119" t="s">
        <v>21</v>
      </c>
      <c r="C45" s="501">
        <f t="shared" si="1"/>
        <v>234.75</v>
      </c>
      <c r="D45" s="10">
        <v>12.5</v>
      </c>
      <c r="E45" s="10"/>
      <c r="F45" s="10"/>
      <c r="G45" s="11">
        <v>40</v>
      </c>
      <c r="H45" s="11">
        <v>3.75</v>
      </c>
      <c r="I45" s="11">
        <v>45</v>
      </c>
      <c r="J45" s="11">
        <v>17.5</v>
      </c>
      <c r="K45" s="11">
        <v>11</v>
      </c>
      <c r="L45" s="11">
        <v>35</v>
      </c>
      <c r="M45" s="131"/>
      <c r="N45" s="134"/>
      <c r="O45" s="134"/>
      <c r="P45" s="142">
        <v>30</v>
      </c>
      <c r="Q45" s="142">
        <v>40</v>
      </c>
      <c r="R45" s="134"/>
      <c r="S45" s="134"/>
      <c r="T45" s="84"/>
      <c r="U45" s="84"/>
      <c r="V45" s="84"/>
      <c r="W45" s="84"/>
      <c r="X45" s="84"/>
    </row>
    <row r="46" spans="1:24" x14ac:dyDescent="0.4">
      <c r="A46" s="311">
        <v>41</v>
      </c>
      <c r="B46" s="119" t="s">
        <v>101</v>
      </c>
      <c r="C46" s="501">
        <f t="shared" si="1"/>
        <v>215</v>
      </c>
      <c r="D46" s="10"/>
      <c r="E46" s="10"/>
      <c r="F46" s="10"/>
      <c r="G46" s="11"/>
      <c r="H46" s="11"/>
      <c r="I46" s="11"/>
      <c r="J46" s="11"/>
      <c r="K46" s="11"/>
      <c r="L46" s="11"/>
      <c r="M46" s="131"/>
      <c r="N46" s="134"/>
      <c r="O46" s="134">
        <v>125</v>
      </c>
      <c r="P46" s="142">
        <v>90</v>
      </c>
      <c r="Q46" s="142"/>
      <c r="R46" s="134"/>
      <c r="S46" s="134"/>
      <c r="T46" s="84"/>
      <c r="U46" s="84"/>
      <c r="V46" s="84"/>
      <c r="W46" s="84"/>
      <c r="X46" s="84"/>
    </row>
    <row r="47" spans="1:24" x14ac:dyDescent="0.4">
      <c r="A47" s="311">
        <v>42</v>
      </c>
      <c r="B47" s="119" t="s">
        <v>584</v>
      </c>
      <c r="C47" s="501">
        <f t="shared" si="1"/>
        <v>185</v>
      </c>
      <c r="D47" s="10"/>
      <c r="E47" s="10"/>
      <c r="F47" s="10"/>
      <c r="G47" s="11"/>
      <c r="H47" s="11"/>
      <c r="I47" s="11"/>
      <c r="J47" s="11"/>
      <c r="K47" s="11"/>
      <c r="L47" s="11"/>
      <c r="M47" s="131"/>
      <c r="N47" s="135"/>
      <c r="O47" s="134"/>
      <c r="P47" s="142"/>
      <c r="Q47" s="142"/>
      <c r="R47" s="134"/>
      <c r="S47" s="84"/>
      <c r="T47" s="84"/>
      <c r="U47" s="84">
        <v>85</v>
      </c>
      <c r="V47" s="84">
        <v>100</v>
      </c>
      <c r="W47" s="84"/>
      <c r="X47" s="84"/>
    </row>
    <row r="48" spans="1:24" x14ac:dyDescent="0.4">
      <c r="A48" s="311">
        <v>43</v>
      </c>
      <c r="B48" s="119" t="s">
        <v>7</v>
      </c>
      <c r="C48" s="501">
        <f t="shared" si="1"/>
        <v>168</v>
      </c>
      <c r="D48" s="10"/>
      <c r="E48" s="10"/>
      <c r="F48" s="11"/>
      <c r="G48" s="11"/>
      <c r="H48" s="11"/>
      <c r="I48" s="11"/>
      <c r="J48" s="11"/>
      <c r="K48" s="11"/>
      <c r="L48" s="11"/>
      <c r="M48" s="131"/>
      <c r="N48" s="134"/>
      <c r="O48" s="134"/>
      <c r="P48" s="142"/>
      <c r="Q48" s="142"/>
      <c r="R48" s="134"/>
      <c r="S48" s="134">
        <v>168</v>
      </c>
      <c r="T48" s="84"/>
      <c r="U48" s="84"/>
      <c r="V48" s="84"/>
      <c r="W48" s="84"/>
      <c r="X48" s="84"/>
    </row>
    <row r="49" spans="1:26" x14ac:dyDescent="0.4">
      <c r="A49" s="311">
        <v>44</v>
      </c>
      <c r="B49" s="119" t="s">
        <v>24</v>
      </c>
      <c r="C49" s="501">
        <f t="shared" si="1"/>
        <v>166.5</v>
      </c>
      <c r="D49" s="10">
        <v>6</v>
      </c>
      <c r="E49" s="10">
        <v>50</v>
      </c>
      <c r="F49" s="10">
        <v>2</v>
      </c>
      <c r="G49" s="11">
        <v>3.5</v>
      </c>
      <c r="H49" s="11"/>
      <c r="I49" s="11"/>
      <c r="J49" s="11"/>
      <c r="K49" s="11"/>
      <c r="L49" s="11"/>
      <c r="M49" s="131">
        <v>15</v>
      </c>
      <c r="N49" s="134">
        <v>6</v>
      </c>
      <c r="O49" s="134">
        <v>45</v>
      </c>
      <c r="P49" s="142"/>
      <c r="Q49" s="142">
        <v>9</v>
      </c>
      <c r="R49" s="134">
        <v>15</v>
      </c>
      <c r="S49" s="134"/>
      <c r="T49" s="84">
        <v>15</v>
      </c>
      <c r="U49" s="84"/>
      <c r="V49" s="84"/>
      <c r="W49" s="84"/>
      <c r="X49" s="84"/>
    </row>
    <row r="50" spans="1:26" x14ac:dyDescent="0.4">
      <c r="A50" s="311">
        <v>45</v>
      </c>
      <c r="B50" s="119" t="s">
        <v>8</v>
      </c>
      <c r="C50" s="501">
        <f t="shared" si="1"/>
        <v>119.5</v>
      </c>
      <c r="D50" s="10">
        <v>25</v>
      </c>
      <c r="E50" s="10">
        <v>17.5</v>
      </c>
      <c r="F50" s="10"/>
      <c r="G50" s="11">
        <v>10</v>
      </c>
      <c r="H50" s="12"/>
      <c r="I50" s="11"/>
      <c r="J50" s="11">
        <v>2</v>
      </c>
      <c r="K50" s="11"/>
      <c r="L50" s="11"/>
      <c r="M50" s="131"/>
      <c r="N50" s="134"/>
      <c r="O50" s="134"/>
      <c r="P50" s="142">
        <v>30</v>
      </c>
      <c r="Q50" s="142">
        <v>35</v>
      </c>
      <c r="R50" s="134"/>
      <c r="S50" s="134"/>
      <c r="T50" s="84"/>
      <c r="U50" s="84"/>
      <c r="V50" s="84"/>
      <c r="W50" s="84"/>
      <c r="X50" s="84"/>
    </row>
    <row r="51" spans="1:26" x14ac:dyDescent="0.4">
      <c r="A51" s="311">
        <v>46</v>
      </c>
      <c r="B51" s="119" t="s">
        <v>26</v>
      </c>
      <c r="C51" s="501">
        <f t="shared" si="1"/>
        <v>114</v>
      </c>
      <c r="D51" s="10"/>
      <c r="E51" s="10"/>
      <c r="F51" s="10"/>
      <c r="G51" s="11"/>
      <c r="H51" s="11"/>
      <c r="I51" s="11"/>
      <c r="J51" s="11"/>
      <c r="K51" s="11"/>
      <c r="L51" s="11"/>
      <c r="M51" s="131"/>
      <c r="N51" s="134">
        <v>50</v>
      </c>
      <c r="O51" s="134"/>
      <c r="P51" s="142"/>
      <c r="Q51" s="142"/>
      <c r="R51" s="135"/>
      <c r="S51" s="134"/>
      <c r="T51" s="84">
        <v>50</v>
      </c>
      <c r="U51" s="84">
        <v>10</v>
      </c>
      <c r="V51" s="84"/>
      <c r="W51" s="84"/>
      <c r="X51" s="84">
        <v>4</v>
      </c>
    </row>
    <row r="52" spans="1:26" x14ac:dyDescent="0.4">
      <c r="A52" s="311">
        <v>47</v>
      </c>
      <c r="B52" s="119" t="s">
        <v>45</v>
      </c>
      <c r="C52" s="501">
        <f t="shared" si="1"/>
        <v>113.25</v>
      </c>
      <c r="D52" s="10">
        <v>11.25</v>
      </c>
      <c r="E52" s="10">
        <v>2.5</v>
      </c>
      <c r="F52" s="10"/>
      <c r="G52" s="11"/>
      <c r="H52" s="11"/>
      <c r="I52" s="11"/>
      <c r="J52" s="11"/>
      <c r="K52" s="11"/>
      <c r="L52" s="11"/>
      <c r="M52" s="131"/>
      <c r="N52" s="134"/>
      <c r="O52" s="134"/>
      <c r="P52" s="142"/>
      <c r="Q52" s="142"/>
      <c r="R52" s="134"/>
      <c r="S52" s="134">
        <v>50</v>
      </c>
      <c r="T52" s="84"/>
      <c r="U52" s="84">
        <v>17</v>
      </c>
      <c r="V52" s="84"/>
      <c r="W52" s="84">
        <v>15</v>
      </c>
      <c r="X52" s="84">
        <v>17.5</v>
      </c>
    </row>
    <row r="53" spans="1:26" x14ac:dyDescent="0.4">
      <c r="A53" s="311">
        <v>48</v>
      </c>
      <c r="B53" s="119" t="s">
        <v>108</v>
      </c>
      <c r="C53" s="501">
        <f t="shared" si="1"/>
        <v>107.33</v>
      </c>
      <c r="D53" s="10"/>
      <c r="E53" s="10"/>
      <c r="F53" s="10"/>
      <c r="G53" s="11"/>
      <c r="H53" s="11"/>
      <c r="I53" s="11"/>
      <c r="J53" s="11"/>
      <c r="K53" s="11"/>
      <c r="L53" s="11"/>
      <c r="M53" s="131"/>
      <c r="N53" s="134"/>
      <c r="O53" s="134"/>
      <c r="P53" s="142"/>
      <c r="Q53" s="142"/>
      <c r="R53" s="134"/>
      <c r="S53" s="84"/>
      <c r="T53" s="84"/>
      <c r="U53" s="84"/>
      <c r="V53" s="84">
        <v>107.33</v>
      </c>
      <c r="W53" s="84"/>
      <c r="X53" s="84"/>
    </row>
    <row r="54" spans="1:26" x14ac:dyDescent="0.4">
      <c r="A54" s="311">
        <v>49</v>
      </c>
      <c r="B54" s="119" t="s">
        <v>190</v>
      </c>
      <c r="C54" s="501">
        <f t="shared" si="1"/>
        <v>103.5</v>
      </c>
      <c r="D54" s="10"/>
      <c r="E54" s="10">
        <v>1</v>
      </c>
      <c r="F54" s="10"/>
      <c r="G54" s="127"/>
      <c r="H54" s="11"/>
      <c r="I54" s="11"/>
      <c r="J54" s="11"/>
      <c r="K54" s="11"/>
      <c r="L54" s="11">
        <v>60</v>
      </c>
      <c r="M54" s="131">
        <v>10</v>
      </c>
      <c r="N54" s="134">
        <v>9</v>
      </c>
      <c r="O54" s="134">
        <v>13.5</v>
      </c>
      <c r="P54" s="142">
        <v>8</v>
      </c>
      <c r="Q54" s="142"/>
      <c r="R54" s="134">
        <v>2</v>
      </c>
      <c r="S54" s="134"/>
      <c r="T54" s="84"/>
      <c r="U54" s="84"/>
      <c r="V54" s="84"/>
      <c r="W54" s="84"/>
      <c r="X54" s="84"/>
    </row>
    <row r="55" spans="1:26" x14ac:dyDescent="0.4">
      <c r="A55" s="311">
        <v>50</v>
      </c>
      <c r="B55" s="120" t="s">
        <v>76</v>
      </c>
      <c r="C55" s="501">
        <f t="shared" si="1"/>
        <v>45</v>
      </c>
      <c r="D55" s="10"/>
      <c r="E55" s="10"/>
      <c r="F55" s="127">
        <v>45</v>
      </c>
      <c r="G55" s="11"/>
      <c r="H55" s="11"/>
      <c r="I55" s="11"/>
      <c r="J55" s="11"/>
      <c r="K55" s="11"/>
      <c r="L55" s="11"/>
      <c r="M55" s="131"/>
      <c r="N55" s="134"/>
      <c r="O55" s="134"/>
      <c r="P55" s="142"/>
      <c r="Q55" s="142"/>
      <c r="R55" s="134"/>
      <c r="S55" s="134"/>
      <c r="T55" s="84"/>
      <c r="U55" s="84"/>
      <c r="V55" s="84"/>
      <c r="W55" s="84"/>
      <c r="X55" s="84"/>
    </row>
    <row r="56" spans="1:26" x14ac:dyDescent="0.4">
      <c r="A56" s="311">
        <v>51</v>
      </c>
      <c r="B56" s="119" t="s">
        <v>48</v>
      </c>
      <c r="C56" s="501">
        <f t="shared" si="1"/>
        <v>45</v>
      </c>
      <c r="D56" s="14"/>
      <c r="E56" s="10"/>
      <c r="F56" s="10"/>
      <c r="G56" s="11"/>
      <c r="H56" s="11"/>
      <c r="I56" s="11"/>
      <c r="J56" s="11"/>
      <c r="K56" s="11">
        <v>45</v>
      </c>
      <c r="L56" s="11"/>
      <c r="M56" s="131"/>
      <c r="N56" s="134"/>
      <c r="O56" s="134"/>
      <c r="P56" s="142"/>
      <c r="Q56" s="142"/>
      <c r="R56" s="134"/>
      <c r="S56" s="134"/>
      <c r="T56" s="84"/>
      <c r="U56" s="84"/>
      <c r="V56" s="84"/>
      <c r="W56" s="84"/>
      <c r="X56" s="84"/>
    </row>
    <row r="57" spans="1:26" x14ac:dyDescent="0.4">
      <c r="A57" s="311">
        <v>51</v>
      </c>
      <c r="B57" s="119" t="s">
        <v>38</v>
      </c>
      <c r="C57" s="501">
        <f t="shared" si="1"/>
        <v>45</v>
      </c>
      <c r="D57" s="10"/>
      <c r="E57" s="10"/>
      <c r="F57" s="10"/>
      <c r="G57" s="11"/>
      <c r="H57" s="11"/>
      <c r="I57" s="11"/>
      <c r="J57" s="11"/>
      <c r="K57" s="11"/>
      <c r="L57" s="11"/>
      <c r="M57" s="131"/>
      <c r="N57" s="134"/>
      <c r="O57" s="134"/>
      <c r="P57" s="142"/>
      <c r="Q57" s="142">
        <v>45</v>
      </c>
      <c r="R57" s="134"/>
      <c r="S57" s="134"/>
      <c r="T57" s="84"/>
      <c r="U57" s="84"/>
      <c r="V57" s="84"/>
      <c r="W57" s="84"/>
      <c r="X57" s="84"/>
    </row>
    <row r="58" spans="1:26" x14ac:dyDescent="0.4">
      <c r="A58" s="311">
        <v>52</v>
      </c>
      <c r="B58" s="119" t="s">
        <v>22</v>
      </c>
      <c r="C58" s="501">
        <f t="shared" si="1"/>
        <v>44</v>
      </c>
      <c r="D58" s="10">
        <v>7.5</v>
      </c>
      <c r="E58" s="10">
        <v>13</v>
      </c>
      <c r="F58" s="10"/>
      <c r="G58" s="11">
        <v>4</v>
      </c>
      <c r="H58" s="11">
        <v>10</v>
      </c>
      <c r="I58" s="11"/>
      <c r="J58" s="11"/>
      <c r="K58" s="11"/>
      <c r="L58" s="11"/>
      <c r="M58" s="131"/>
      <c r="N58" s="134"/>
      <c r="O58" s="134"/>
      <c r="P58" s="142"/>
      <c r="Q58" s="142">
        <v>3.5</v>
      </c>
      <c r="R58" s="134"/>
      <c r="S58" s="134">
        <v>6</v>
      </c>
      <c r="T58" s="84"/>
      <c r="U58" s="84"/>
      <c r="V58" s="84"/>
      <c r="W58" s="84"/>
      <c r="X58" s="84"/>
    </row>
    <row r="59" spans="1:26" s="121" customFormat="1" x14ac:dyDescent="0.4">
      <c r="A59" s="311">
        <v>53</v>
      </c>
      <c r="B59" s="120" t="s">
        <v>77</v>
      </c>
      <c r="C59" s="501">
        <f t="shared" si="1"/>
        <v>43.75</v>
      </c>
      <c r="D59" s="10">
        <v>43.75</v>
      </c>
      <c r="E59" s="10"/>
      <c r="F59" s="11"/>
      <c r="G59" s="11"/>
      <c r="H59" s="11"/>
      <c r="I59" s="11"/>
      <c r="J59" s="11"/>
      <c r="K59" s="11"/>
      <c r="L59" s="11"/>
      <c r="M59" s="131"/>
      <c r="N59" s="134"/>
      <c r="O59" s="134"/>
      <c r="P59" s="142"/>
      <c r="Q59" s="142"/>
      <c r="R59" s="134"/>
      <c r="S59" s="134"/>
      <c r="T59" s="84"/>
      <c r="U59" s="84"/>
      <c r="V59" s="84"/>
      <c r="W59" s="84"/>
      <c r="X59" s="84"/>
      <c r="Y59" s="2"/>
      <c r="Z59" s="2"/>
    </row>
    <row r="60" spans="1:26" x14ac:dyDescent="0.4">
      <c r="A60" s="311">
        <v>54</v>
      </c>
      <c r="B60" s="119" t="s">
        <v>31</v>
      </c>
      <c r="C60" s="501">
        <f t="shared" si="1"/>
        <v>31</v>
      </c>
      <c r="D60" s="10"/>
      <c r="E60" s="10"/>
      <c r="F60" s="10">
        <v>10</v>
      </c>
      <c r="G60" s="11">
        <v>18</v>
      </c>
      <c r="H60" s="11"/>
      <c r="I60" s="11"/>
      <c r="J60" s="11">
        <v>3</v>
      </c>
      <c r="K60" s="11"/>
      <c r="L60" s="11"/>
      <c r="M60" s="131"/>
      <c r="N60" s="134"/>
      <c r="O60" s="134"/>
      <c r="P60" s="142"/>
      <c r="Q60" s="142"/>
      <c r="R60" s="134"/>
      <c r="S60" s="134"/>
      <c r="T60" s="84"/>
      <c r="U60" s="84"/>
      <c r="V60" s="84"/>
      <c r="W60" s="84"/>
      <c r="X60" s="84"/>
    </row>
    <row r="61" spans="1:26" x14ac:dyDescent="0.4">
      <c r="A61" s="311">
        <v>55</v>
      </c>
      <c r="B61" s="119" t="s">
        <v>15</v>
      </c>
      <c r="C61" s="501">
        <f t="shared" si="1"/>
        <v>10</v>
      </c>
      <c r="D61" s="10"/>
      <c r="E61" s="10"/>
      <c r="F61" s="10"/>
      <c r="G61" s="11"/>
      <c r="H61" s="11"/>
      <c r="I61" s="11"/>
      <c r="J61" s="11"/>
      <c r="K61" s="11"/>
      <c r="L61" s="11"/>
      <c r="M61" s="131"/>
      <c r="N61" s="134"/>
      <c r="O61" s="134"/>
      <c r="P61" s="142"/>
      <c r="Q61" s="142">
        <v>10</v>
      </c>
      <c r="R61" s="134"/>
      <c r="S61" s="134"/>
      <c r="T61" s="84"/>
      <c r="U61" s="84"/>
      <c r="V61" s="84"/>
      <c r="W61" s="84"/>
      <c r="X61" s="84"/>
      <c r="Y61" s="9"/>
      <c r="Z61" s="9"/>
    </row>
    <row r="62" spans="1:26" x14ac:dyDescent="0.4">
      <c r="A62" s="311">
        <v>56</v>
      </c>
      <c r="B62" s="119" t="s">
        <v>93</v>
      </c>
      <c r="C62" s="501">
        <f t="shared" si="1"/>
        <v>8</v>
      </c>
      <c r="D62" s="10"/>
      <c r="E62" s="10"/>
      <c r="F62" s="10"/>
      <c r="G62" s="11"/>
      <c r="H62" s="11"/>
      <c r="I62" s="11"/>
      <c r="J62" s="11"/>
      <c r="K62" s="11"/>
      <c r="L62" s="11"/>
      <c r="M62" s="131"/>
      <c r="N62" s="135"/>
      <c r="O62" s="134"/>
      <c r="P62" s="142"/>
      <c r="Q62" s="142"/>
      <c r="R62" s="134"/>
      <c r="S62" s="84"/>
      <c r="T62" s="84"/>
      <c r="U62" s="84">
        <v>2</v>
      </c>
      <c r="V62" s="84">
        <v>6</v>
      </c>
      <c r="W62" s="84"/>
      <c r="X62" s="84"/>
    </row>
    <row r="63" spans="1:26" x14ac:dyDescent="0.4">
      <c r="A63" s="311">
        <v>57</v>
      </c>
      <c r="B63" s="119" t="s">
        <v>97</v>
      </c>
      <c r="C63" s="501">
        <f t="shared" si="1"/>
        <v>3</v>
      </c>
      <c r="D63" s="10"/>
      <c r="E63" s="10"/>
      <c r="F63" s="10"/>
      <c r="G63" s="11"/>
      <c r="H63" s="11"/>
      <c r="I63" s="11">
        <v>3</v>
      </c>
      <c r="J63" s="11"/>
      <c r="K63" s="11"/>
      <c r="L63" s="11"/>
      <c r="M63" s="131"/>
      <c r="N63" s="134"/>
      <c r="O63" s="134"/>
      <c r="P63" s="142"/>
      <c r="Q63" s="142"/>
      <c r="R63" s="134"/>
      <c r="S63" s="134"/>
      <c r="T63" s="84"/>
      <c r="U63" s="84"/>
      <c r="V63" s="84"/>
      <c r="W63" s="128"/>
      <c r="X63" s="128"/>
    </row>
    <row r="64" spans="1:26" x14ac:dyDescent="0.4">
      <c r="A64" s="311">
        <v>58</v>
      </c>
      <c r="B64" s="119" t="s">
        <v>9</v>
      </c>
      <c r="C64" s="501">
        <f t="shared" si="1"/>
        <v>2.5</v>
      </c>
      <c r="D64" s="10"/>
      <c r="E64" s="10"/>
      <c r="F64" s="10"/>
      <c r="G64" s="11"/>
      <c r="H64" s="11"/>
      <c r="I64" s="11"/>
      <c r="J64" s="11"/>
      <c r="K64" s="11"/>
      <c r="L64" s="11"/>
      <c r="M64" s="131"/>
      <c r="N64" s="134"/>
      <c r="O64" s="134"/>
      <c r="P64" s="142"/>
      <c r="Q64" s="142"/>
      <c r="R64" s="134"/>
      <c r="S64" s="84"/>
      <c r="T64" s="84"/>
      <c r="U64" s="84"/>
      <c r="V64" s="84">
        <v>2.5</v>
      </c>
      <c r="W64" s="84"/>
      <c r="X64" s="84"/>
    </row>
    <row r="65" spans="1:24" x14ac:dyDescent="0.4">
      <c r="A65" s="311">
        <v>59</v>
      </c>
      <c r="B65" s="119" t="s">
        <v>92</v>
      </c>
      <c r="C65" s="501">
        <f t="shared" si="1"/>
        <v>0</v>
      </c>
      <c r="D65" s="10"/>
      <c r="E65" s="10"/>
      <c r="F65" s="10"/>
      <c r="G65" s="11"/>
      <c r="H65" s="11"/>
      <c r="I65" s="11"/>
      <c r="J65" s="11"/>
      <c r="K65" s="11"/>
      <c r="L65" s="11"/>
      <c r="M65" s="131"/>
      <c r="N65" s="134"/>
      <c r="O65" s="134"/>
      <c r="P65" s="142"/>
      <c r="Q65" s="142"/>
      <c r="R65" s="134"/>
      <c r="S65" s="134"/>
      <c r="T65" s="84"/>
      <c r="U65" s="84"/>
      <c r="V65" s="128"/>
      <c r="W65" s="84"/>
      <c r="X65" s="84"/>
    </row>
    <row r="66" spans="1:24" x14ac:dyDescent="0.4">
      <c r="A66" s="311">
        <v>59</v>
      </c>
      <c r="B66" s="119" t="s">
        <v>96</v>
      </c>
      <c r="C66" s="501">
        <f t="shared" si="1"/>
        <v>0</v>
      </c>
      <c r="D66" s="10"/>
      <c r="E66" s="10"/>
      <c r="F66" s="10"/>
      <c r="G66" s="11"/>
      <c r="H66" s="11"/>
      <c r="I66" s="11"/>
      <c r="J66" s="11"/>
      <c r="K66" s="11"/>
      <c r="L66" s="11"/>
      <c r="M66" s="131"/>
      <c r="N66" s="134"/>
      <c r="O66" s="134"/>
      <c r="P66" s="142"/>
      <c r="Q66" s="142"/>
      <c r="R66" s="134"/>
      <c r="S66" s="134"/>
      <c r="T66" s="84"/>
      <c r="U66" s="128"/>
      <c r="V66" s="84"/>
      <c r="W66" s="84"/>
      <c r="X66" s="84"/>
    </row>
    <row r="67" spans="1:24" x14ac:dyDescent="0.4">
      <c r="A67" s="311">
        <v>59</v>
      </c>
      <c r="B67" s="119" t="s">
        <v>88</v>
      </c>
      <c r="C67" s="501">
        <f t="shared" si="1"/>
        <v>0</v>
      </c>
      <c r="D67" s="10"/>
      <c r="E67" s="127"/>
      <c r="F67" s="10"/>
      <c r="G67" s="11"/>
      <c r="H67" s="11"/>
      <c r="I67" s="11"/>
      <c r="J67" s="11"/>
      <c r="K67" s="11"/>
      <c r="L67" s="11"/>
      <c r="M67" s="131"/>
      <c r="N67" s="134"/>
      <c r="O67" s="134"/>
      <c r="P67" s="142"/>
      <c r="Q67" s="142"/>
      <c r="R67" s="134"/>
      <c r="S67" s="134"/>
      <c r="T67" s="84"/>
      <c r="U67" s="84"/>
      <c r="V67" s="84"/>
      <c r="W67" s="84"/>
      <c r="X67" s="84"/>
    </row>
    <row r="68" spans="1:24" x14ac:dyDescent="0.4">
      <c r="A68" s="311">
        <v>59</v>
      </c>
      <c r="B68" s="119" t="s">
        <v>186</v>
      </c>
      <c r="C68" s="501">
        <f t="shared" si="1"/>
        <v>0</v>
      </c>
      <c r="D68" s="10"/>
      <c r="E68" s="10"/>
      <c r="F68" s="10"/>
      <c r="G68" s="11"/>
      <c r="H68" s="11"/>
      <c r="I68" s="11"/>
      <c r="J68" s="11"/>
      <c r="K68" s="11"/>
      <c r="L68" s="11"/>
      <c r="M68" s="131"/>
      <c r="N68" s="134"/>
      <c r="O68" s="134"/>
      <c r="P68" s="142"/>
      <c r="Q68" s="142"/>
      <c r="R68" s="134"/>
      <c r="S68" s="134"/>
      <c r="T68" s="84"/>
      <c r="U68" s="84"/>
      <c r="V68" s="84"/>
      <c r="W68" s="84"/>
      <c r="X68" s="84"/>
    </row>
    <row r="69" spans="1:24" x14ac:dyDescent="0.4">
      <c r="A69" s="311">
        <v>59</v>
      </c>
      <c r="B69" s="119" t="s">
        <v>98</v>
      </c>
      <c r="C69" s="501">
        <f t="shared" si="1"/>
        <v>0</v>
      </c>
      <c r="D69" s="10"/>
      <c r="E69" s="10"/>
      <c r="F69" s="10"/>
      <c r="G69" s="11"/>
      <c r="H69" s="11"/>
      <c r="I69" s="11"/>
      <c r="J69" s="11"/>
      <c r="K69" s="11"/>
      <c r="L69" s="11"/>
      <c r="M69" s="131"/>
      <c r="N69" s="134"/>
      <c r="O69" s="134"/>
      <c r="P69" s="142"/>
      <c r="Q69" s="142"/>
      <c r="R69" s="134"/>
      <c r="S69" s="134"/>
      <c r="T69" s="84"/>
      <c r="U69" s="84"/>
      <c r="V69" s="84"/>
      <c r="W69" s="84"/>
      <c r="X69" s="84"/>
    </row>
    <row r="70" spans="1:24" x14ac:dyDescent="0.4">
      <c r="A70" s="311">
        <v>59</v>
      </c>
      <c r="B70" s="119" t="s">
        <v>99</v>
      </c>
      <c r="C70" s="501">
        <f t="shared" ref="C70:C95" si="2">SUM(D70:X70)</f>
        <v>0</v>
      </c>
      <c r="D70" s="10"/>
      <c r="E70" s="10"/>
      <c r="F70" s="10"/>
      <c r="G70" s="11"/>
      <c r="H70" s="11"/>
      <c r="I70" s="11"/>
      <c r="J70" s="11"/>
      <c r="K70" s="11"/>
      <c r="L70" s="11"/>
      <c r="M70" s="131"/>
      <c r="N70" s="134"/>
      <c r="O70" s="134"/>
      <c r="P70" s="142"/>
      <c r="Q70" s="142"/>
      <c r="R70" s="134"/>
      <c r="S70" s="134"/>
      <c r="T70" s="84"/>
      <c r="U70" s="84"/>
      <c r="V70" s="84"/>
      <c r="W70" s="84"/>
      <c r="X70" s="84"/>
    </row>
    <row r="71" spans="1:24" x14ac:dyDescent="0.4">
      <c r="A71" s="311">
        <v>59</v>
      </c>
      <c r="B71" s="119" t="s">
        <v>90</v>
      </c>
      <c r="C71" s="501">
        <f t="shared" si="2"/>
        <v>0</v>
      </c>
      <c r="D71" s="10"/>
      <c r="E71" s="10"/>
      <c r="F71" s="10"/>
      <c r="G71" s="11"/>
      <c r="H71" s="11"/>
      <c r="I71" s="11"/>
      <c r="J71" s="11"/>
      <c r="K71" s="11"/>
      <c r="L71" s="11"/>
      <c r="M71" s="131"/>
      <c r="N71" s="134"/>
      <c r="O71" s="134"/>
      <c r="P71" s="142"/>
      <c r="Q71" s="142"/>
      <c r="R71" s="134"/>
      <c r="S71" s="134"/>
      <c r="T71" s="84"/>
      <c r="U71" s="84"/>
      <c r="V71" s="84"/>
      <c r="W71" s="84"/>
      <c r="X71" s="84"/>
    </row>
    <row r="72" spans="1:24" x14ac:dyDescent="0.4">
      <c r="A72" s="311">
        <v>59</v>
      </c>
      <c r="B72" s="119" t="s">
        <v>85</v>
      </c>
      <c r="C72" s="501">
        <f t="shared" si="2"/>
        <v>0</v>
      </c>
      <c r="D72" s="10"/>
      <c r="E72" s="10"/>
      <c r="F72" s="10"/>
      <c r="G72" s="11"/>
      <c r="H72" s="11"/>
      <c r="I72" s="11"/>
      <c r="J72" s="11"/>
      <c r="K72" s="11"/>
      <c r="L72" s="11"/>
      <c r="M72" s="131"/>
      <c r="N72" s="134"/>
      <c r="O72" s="134"/>
      <c r="P72" s="142"/>
      <c r="Q72" s="142"/>
      <c r="R72" s="134"/>
      <c r="S72" s="134"/>
      <c r="T72" s="84"/>
      <c r="U72" s="84"/>
      <c r="V72" s="84"/>
      <c r="W72" s="84"/>
      <c r="X72" s="84"/>
    </row>
    <row r="73" spans="1:24" x14ac:dyDescent="0.4">
      <c r="A73" s="311">
        <v>59</v>
      </c>
      <c r="B73" s="119" t="s">
        <v>187</v>
      </c>
      <c r="C73" s="501">
        <f t="shared" si="2"/>
        <v>0</v>
      </c>
      <c r="D73" s="10"/>
      <c r="E73" s="10"/>
      <c r="F73" s="10"/>
      <c r="G73" s="11"/>
      <c r="H73" s="11"/>
      <c r="I73" s="11"/>
      <c r="J73" s="11"/>
      <c r="K73" s="11"/>
      <c r="L73" s="11"/>
      <c r="M73" s="131"/>
      <c r="N73" s="134"/>
      <c r="O73" s="134"/>
      <c r="P73" s="142"/>
      <c r="Q73" s="142"/>
      <c r="R73" s="134"/>
      <c r="S73" s="134"/>
      <c r="T73" s="84"/>
      <c r="U73" s="84"/>
      <c r="V73" s="84"/>
      <c r="W73" s="84"/>
      <c r="X73" s="84"/>
    </row>
    <row r="74" spans="1:24" x14ac:dyDescent="0.4">
      <c r="A74" s="311">
        <v>59</v>
      </c>
      <c r="B74" s="119" t="s">
        <v>83</v>
      </c>
      <c r="C74" s="501">
        <f t="shared" si="2"/>
        <v>0</v>
      </c>
      <c r="D74" s="10"/>
      <c r="E74" s="10"/>
      <c r="F74" s="10"/>
      <c r="G74" s="11"/>
      <c r="H74" s="11"/>
      <c r="I74" s="11"/>
      <c r="J74" s="11"/>
      <c r="K74" s="11"/>
      <c r="L74" s="11"/>
      <c r="M74" s="131"/>
      <c r="N74" s="134"/>
      <c r="O74" s="134"/>
      <c r="P74" s="142"/>
      <c r="Q74" s="142"/>
      <c r="R74" s="134"/>
      <c r="S74" s="134"/>
      <c r="T74" s="84"/>
      <c r="U74" s="84"/>
      <c r="V74" s="84"/>
      <c r="W74" s="84"/>
      <c r="X74" s="84"/>
    </row>
    <row r="75" spans="1:24" x14ac:dyDescent="0.4">
      <c r="A75" s="311">
        <v>59</v>
      </c>
      <c r="B75" s="119" t="s">
        <v>164</v>
      </c>
      <c r="C75" s="501">
        <f t="shared" si="2"/>
        <v>0</v>
      </c>
      <c r="D75" s="10"/>
      <c r="E75" s="10"/>
      <c r="F75" s="10"/>
      <c r="G75" s="11"/>
      <c r="H75" s="11"/>
      <c r="I75" s="11"/>
      <c r="J75" s="11"/>
      <c r="K75" s="11"/>
      <c r="L75" s="11"/>
      <c r="M75" s="131"/>
      <c r="N75" s="134"/>
      <c r="O75" s="134"/>
      <c r="P75" s="142"/>
      <c r="Q75" s="142"/>
      <c r="R75" s="134"/>
      <c r="S75" s="134"/>
      <c r="T75" s="84"/>
      <c r="U75" s="84"/>
      <c r="V75" s="84"/>
      <c r="W75" s="84"/>
      <c r="X75" s="84"/>
    </row>
    <row r="76" spans="1:24" x14ac:dyDescent="0.4">
      <c r="A76" s="311">
        <v>59</v>
      </c>
      <c r="B76" s="119" t="s">
        <v>89</v>
      </c>
      <c r="C76" s="501">
        <f t="shared" si="2"/>
        <v>0</v>
      </c>
      <c r="D76" s="10"/>
      <c r="E76" s="10"/>
      <c r="F76" s="10"/>
      <c r="G76" s="11"/>
      <c r="H76" s="11"/>
      <c r="I76" s="11"/>
      <c r="J76" s="11"/>
      <c r="K76" s="11"/>
      <c r="L76" s="11"/>
      <c r="M76" s="131"/>
      <c r="N76" s="134"/>
      <c r="O76" s="134"/>
      <c r="P76" s="142"/>
      <c r="Q76" s="142"/>
      <c r="R76" s="134"/>
      <c r="S76" s="134"/>
      <c r="T76" s="84"/>
      <c r="U76" s="84"/>
      <c r="V76" s="84"/>
      <c r="W76" s="84"/>
      <c r="X76" s="84"/>
    </row>
    <row r="77" spans="1:24" x14ac:dyDescent="0.4">
      <c r="A77" s="311">
        <v>59</v>
      </c>
      <c r="B77" s="119" t="s">
        <v>103</v>
      </c>
      <c r="C77" s="501">
        <f t="shared" si="2"/>
        <v>0</v>
      </c>
      <c r="D77" s="10"/>
      <c r="E77" s="10"/>
      <c r="F77" s="10"/>
      <c r="G77" s="11"/>
      <c r="H77" s="11"/>
      <c r="I77" s="11"/>
      <c r="J77" s="11"/>
      <c r="K77" s="11"/>
      <c r="L77" s="11"/>
      <c r="M77" s="131"/>
      <c r="N77" s="134"/>
      <c r="O77" s="134"/>
      <c r="P77" s="142"/>
      <c r="Q77" s="142"/>
      <c r="R77" s="134"/>
      <c r="S77" s="134"/>
      <c r="T77" s="84"/>
      <c r="U77" s="84"/>
      <c r="V77" s="84"/>
      <c r="W77" s="84"/>
      <c r="X77" s="84"/>
    </row>
    <row r="78" spans="1:24" x14ac:dyDescent="0.4">
      <c r="A78" s="311">
        <v>59</v>
      </c>
      <c r="B78" s="119" t="s">
        <v>104</v>
      </c>
      <c r="C78" s="501">
        <f t="shared" si="2"/>
        <v>0</v>
      </c>
      <c r="D78" s="10"/>
      <c r="E78" s="10"/>
      <c r="F78" s="10"/>
      <c r="G78" s="11"/>
      <c r="H78" s="12"/>
      <c r="I78" s="11"/>
      <c r="J78" s="11"/>
      <c r="K78" s="11"/>
      <c r="L78" s="11"/>
      <c r="M78" s="131"/>
      <c r="N78" s="134"/>
      <c r="O78" s="134"/>
      <c r="P78" s="142"/>
      <c r="Q78" s="142"/>
      <c r="R78" s="134"/>
      <c r="S78" s="134"/>
      <c r="T78" s="84"/>
      <c r="U78" s="84"/>
      <c r="V78" s="84"/>
      <c r="W78" s="84"/>
      <c r="X78" s="84"/>
    </row>
    <row r="79" spans="1:24" x14ac:dyDescent="0.4">
      <c r="A79" s="311">
        <v>59</v>
      </c>
      <c r="B79" s="120" t="s">
        <v>95</v>
      </c>
      <c r="C79" s="501">
        <f t="shared" si="2"/>
        <v>0</v>
      </c>
      <c r="D79" s="10"/>
      <c r="E79" s="10"/>
      <c r="F79" s="10"/>
      <c r="G79" s="11"/>
      <c r="H79" s="11"/>
      <c r="I79" s="11"/>
      <c r="J79" s="11"/>
      <c r="K79" s="11"/>
      <c r="L79" s="11"/>
      <c r="M79" s="131"/>
      <c r="N79" s="134"/>
      <c r="O79" s="134"/>
      <c r="P79" s="142"/>
      <c r="Q79" s="142"/>
      <c r="R79" s="134"/>
      <c r="S79" s="134"/>
      <c r="T79" s="84"/>
      <c r="U79" s="84"/>
      <c r="V79" s="84"/>
      <c r="W79" s="84"/>
      <c r="X79" s="84"/>
    </row>
    <row r="80" spans="1:24" x14ac:dyDescent="0.4">
      <c r="A80" s="311">
        <v>59</v>
      </c>
      <c r="B80" s="119" t="s">
        <v>91</v>
      </c>
      <c r="C80" s="501">
        <f t="shared" si="2"/>
        <v>0</v>
      </c>
      <c r="D80" s="14"/>
      <c r="E80" s="10"/>
      <c r="F80" s="10"/>
      <c r="G80" s="11"/>
      <c r="H80" s="11"/>
      <c r="I80" s="11"/>
      <c r="J80" s="11"/>
      <c r="K80" s="11"/>
      <c r="L80" s="11"/>
      <c r="M80" s="131"/>
      <c r="N80" s="134"/>
      <c r="O80" s="134"/>
      <c r="P80" s="142"/>
      <c r="Q80" s="142"/>
      <c r="R80" s="134"/>
      <c r="S80" s="84"/>
      <c r="T80" s="84"/>
      <c r="U80" s="84"/>
      <c r="V80" s="84"/>
      <c r="W80" s="84"/>
      <c r="X80" s="84"/>
    </row>
    <row r="81" spans="1:24" x14ac:dyDescent="0.4">
      <c r="A81" s="311">
        <v>59</v>
      </c>
      <c r="B81" s="119" t="s">
        <v>105</v>
      </c>
      <c r="C81" s="501">
        <f t="shared" si="2"/>
        <v>0</v>
      </c>
      <c r="D81" s="10"/>
      <c r="E81" s="10"/>
      <c r="F81" s="11"/>
      <c r="G81" s="11"/>
      <c r="H81" s="11"/>
      <c r="I81" s="11"/>
      <c r="J81" s="11"/>
      <c r="K81" s="11"/>
      <c r="L81" s="11"/>
      <c r="M81" s="131"/>
      <c r="N81" s="134"/>
      <c r="O81" s="134"/>
      <c r="P81" s="142"/>
      <c r="Q81" s="142"/>
      <c r="R81" s="134"/>
      <c r="S81" s="84"/>
      <c r="T81" s="84"/>
      <c r="U81" s="84"/>
      <c r="V81" s="84"/>
      <c r="W81" s="84"/>
      <c r="X81" s="84"/>
    </row>
    <row r="82" spans="1:24" x14ac:dyDescent="0.4">
      <c r="A82" s="311">
        <v>59</v>
      </c>
      <c r="B82" s="119" t="s">
        <v>106</v>
      </c>
      <c r="C82" s="501">
        <f t="shared" si="2"/>
        <v>0</v>
      </c>
      <c r="D82" s="10"/>
      <c r="E82" s="10"/>
      <c r="F82" s="10"/>
      <c r="G82" s="11"/>
      <c r="H82" s="11"/>
      <c r="I82" s="11"/>
      <c r="J82" s="11"/>
      <c r="K82" s="11"/>
      <c r="L82" s="11"/>
      <c r="M82" s="131"/>
      <c r="N82" s="134"/>
      <c r="O82" s="134"/>
      <c r="P82" s="142"/>
      <c r="Q82" s="142"/>
      <c r="R82" s="134"/>
      <c r="S82" s="84"/>
      <c r="T82" s="84"/>
      <c r="U82" s="84"/>
      <c r="V82" s="84"/>
      <c r="W82" s="84"/>
      <c r="X82" s="84"/>
    </row>
    <row r="83" spans="1:24" x14ac:dyDescent="0.4">
      <c r="A83" s="311">
        <v>59</v>
      </c>
      <c r="B83" s="120" t="s">
        <v>94</v>
      </c>
      <c r="C83" s="501">
        <f t="shared" si="2"/>
        <v>0</v>
      </c>
      <c r="D83" s="10"/>
      <c r="E83" s="10"/>
      <c r="F83" s="10"/>
      <c r="G83" s="11"/>
      <c r="H83" s="11"/>
      <c r="I83" s="11"/>
      <c r="J83" s="11"/>
      <c r="K83" s="11"/>
      <c r="L83" s="11"/>
      <c r="M83" s="131"/>
      <c r="N83" s="134"/>
      <c r="O83" s="134"/>
      <c r="P83" s="142"/>
      <c r="Q83" s="142"/>
      <c r="R83" s="134"/>
      <c r="S83" s="84"/>
      <c r="T83" s="84"/>
      <c r="U83" s="84"/>
      <c r="V83" s="84"/>
      <c r="W83" s="84"/>
      <c r="X83" s="84"/>
    </row>
    <row r="84" spans="1:24" x14ac:dyDescent="0.4">
      <c r="A84" s="311">
        <v>59</v>
      </c>
      <c r="B84" s="119" t="s">
        <v>32</v>
      </c>
      <c r="C84" s="501">
        <f t="shared" si="2"/>
        <v>0</v>
      </c>
      <c r="D84" s="10"/>
      <c r="E84" s="10"/>
      <c r="F84" s="10"/>
      <c r="G84" s="11"/>
      <c r="H84" s="11"/>
      <c r="I84" s="11"/>
      <c r="J84" s="11"/>
      <c r="K84" s="11"/>
      <c r="L84" s="11"/>
      <c r="M84" s="131"/>
      <c r="N84" s="134"/>
      <c r="O84" s="134"/>
      <c r="P84" s="142"/>
      <c r="Q84" s="142"/>
      <c r="R84" s="134"/>
      <c r="S84" s="84"/>
      <c r="T84" s="84"/>
      <c r="U84" s="84"/>
      <c r="V84" s="84"/>
      <c r="W84" s="84"/>
      <c r="X84" s="84"/>
    </row>
    <row r="85" spans="1:24" x14ac:dyDescent="0.4">
      <c r="A85" s="311">
        <v>59</v>
      </c>
      <c r="B85" s="119" t="s">
        <v>84</v>
      </c>
      <c r="C85" s="501">
        <f t="shared" si="2"/>
        <v>0</v>
      </c>
      <c r="D85" s="10"/>
      <c r="E85" s="10"/>
      <c r="F85" s="10"/>
      <c r="G85" s="11"/>
      <c r="H85" s="11"/>
      <c r="I85" s="11"/>
      <c r="J85" s="11"/>
      <c r="K85" s="11"/>
      <c r="L85" s="11"/>
      <c r="M85" s="131"/>
      <c r="N85" s="134"/>
      <c r="O85" s="135"/>
      <c r="P85" s="142"/>
      <c r="Q85" s="142"/>
      <c r="R85" s="134"/>
      <c r="S85" s="84"/>
      <c r="T85" s="84"/>
      <c r="U85" s="84"/>
      <c r="V85" s="84"/>
      <c r="W85" s="84"/>
      <c r="X85" s="84"/>
    </row>
    <row r="86" spans="1:24" x14ac:dyDescent="0.4">
      <c r="A86" s="311">
        <v>59</v>
      </c>
      <c r="B86" s="119" t="s">
        <v>107</v>
      </c>
      <c r="C86" s="501">
        <f t="shared" si="2"/>
        <v>0</v>
      </c>
      <c r="D86" s="10"/>
      <c r="E86" s="10"/>
      <c r="F86" s="10"/>
      <c r="G86" s="11"/>
      <c r="H86" s="11"/>
      <c r="I86" s="11"/>
      <c r="J86" s="11"/>
      <c r="K86" s="11"/>
      <c r="L86" s="11"/>
      <c r="M86" s="131"/>
      <c r="N86" s="134"/>
      <c r="O86" s="134"/>
      <c r="P86" s="142"/>
      <c r="Q86" s="142"/>
      <c r="R86" s="134"/>
      <c r="S86" s="84"/>
      <c r="T86" s="84"/>
      <c r="U86" s="84"/>
      <c r="V86" s="84"/>
      <c r="W86" s="84"/>
      <c r="X86" s="84"/>
    </row>
    <row r="87" spans="1:24" x14ac:dyDescent="0.4">
      <c r="A87" s="311">
        <v>59</v>
      </c>
      <c r="B87" s="119" t="s">
        <v>86</v>
      </c>
      <c r="C87" s="501">
        <f t="shared" si="2"/>
        <v>0</v>
      </c>
      <c r="D87" s="10"/>
      <c r="E87" s="10"/>
      <c r="F87" s="10"/>
      <c r="G87" s="11"/>
      <c r="H87" s="11"/>
      <c r="I87" s="11"/>
      <c r="J87" s="11"/>
      <c r="K87" s="11"/>
      <c r="L87" s="11"/>
      <c r="M87" s="131"/>
      <c r="N87" s="134"/>
      <c r="O87" s="134"/>
      <c r="P87" s="142"/>
      <c r="Q87" s="142"/>
      <c r="R87" s="134"/>
      <c r="S87" s="84"/>
      <c r="T87" s="84"/>
      <c r="U87" s="84"/>
      <c r="V87" s="84"/>
      <c r="W87" s="84"/>
      <c r="X87" s="84"/>
    </row>
    <row r="88" spans="1:24" x14ac:dyDescent="0.4">
      <c r="A88" s="311">
        <v>59</v>
      </c>
      <c r="B88" s="119" t="s">
        <v>109</v>
      </c>
      <c r="C88" s="501">
        <f t="shared" si="2"/>
        <v>0</v>
      </c>
      <c r="D88" s="10"/>
      <c r="E88" s="10"/>
      <c r="F88" s="10"/>
      <c r="G88" s="11"/>
      <c r="H88" s="11"/>
      <c r="I88" s="11"/>
      <c r="J88" s="11"/>
      <c r="K88" s="11"/>
      <c r="L88" s="11"/>
      <c r="M88" s="131"/>
      <c r="N88" s="134"/>
      <c r="O88" s="134"/>
      <c r="P88" s="142"/>
      <c r="Q88" s="142"/>
      <c r="R88" s="134"/>
      <c r="S88" s="84"/>
      <c r="T88" s="84"/>
      <c r="U88" s="84"/>
      <c r="V88" s="84"/>
      <c r="W88" s="84"/>
      <c r="X88" s="84"/>
    </row>
    <row r="89" spans="1:24" x14ac:dyDescent="0.4">
      <c r="A89" s="311">
        <v>59</v>
      </c>
      <c r="B89" s="119" t="s">
        <v>110</v>
      </c>
      <c r="C89" s="501">
        <f t="shared" si="2"/>
        <v>0</v>
      </c>
      <c r="D89" s="10"/>
      <c r="E89" s="10"/>
      <c r="F89" s="10"/>
      <c r="G89" s="11"/>
      <c r="H89" s="11"/>
      <c r="I89" s="11"/>
      <c r="J89" s="11"/>
      <c r="K89" s="11"/>
      <c r="L89" s="11"/>
      <c r="M89" s="131"/>
      <c r="N89" s="134"/>
      <c r="O89" s="134"/>
      <c r="P89" s="142"/>
      <c r="Q89" s="142"/>
      <c r="R89" s="134"/>
      <c r="S89" s="84"/>
      <c r="T89" s="84"/>
      <c r="U89" s="84"/>
      <c r="V89" s="84"/>
      <c r="W89" s="84"/>
      <c r="X89" s="84"/>
    </row>
    <row r="90" spans="1:24" x14ac:dyDescent="0.4">
      <c r="A90" s="311">
        <v>59</v>
      </c>
      <c r="B90" s="119" t="s">
        <v>17</v>
      </c>
      <c r="C90" s="501">
        <f t="shared" si="2"/>
        <v>0</v>
      </c>
      <c r="D90" s="10"/>
      <c r="E90" s="10"/>
      <c r="F90" s="10"/>
      <c r="G90" s="11"/>
      <c r="H90" s="11"/>
      <c r="I90" s="11"/>
      <c r="J90" s="11"/>
      <c r="K90" s="11"/>
      <c r="L90" s="11"/>
      <c r="M90" s="131"/>
      <c r="N90" s="134"/>
      <c r="O90" s="134"/>
      <c r="P90" s="142"/>
      <c r="Q90" s="142"/>
      <c r="R90" s="134"/>
      <c r="S90" s="84"/>
      <c r="T90" s="84"/>
      <c r="U90" s="84"/>
      <c r="V90" s="84"/>
      <c r="W90" s="84"/>
      <c r="X90" s="84"/>
    </row>
    <row r="91" spans="1:24" x14ac:dyDescent="0.4">
      <c r="A91" s="311">
        <v>59</v>
      </c>
      <c r="B91" s="119" t="s">
        <v>42</v>
      </c>
      <c r="C91" s="501">
        <f t="shared" si="2"/>
        <v>0</v>
      </c>
      <c r="D91" s="10"/>
      <c r="E91" s="10"/>
      <c r="F91" s="10"/>
      <c r="G91" s="11"/>
      <c r="H91" s="11"/>
      <c r="I91" s="11"/>
      <c r="J91" s="11"/>
      <c r="K91" s="11"/>
      <c r="L91" s="11"/>
      <c r="M91" s="131"/>
      <c r="N91" s="134"/>
      <c r="O91" s="134"/>
      <c r="P91" s="142"/>
      <c r="Q91" s="142"/>
      <c r="R91" s="134"/>
      <c r="S91" s="84"/>
      <c r="T91" s="84"/>
      <c r="U91" s="84"/>
      <c r="V91" s="84"/>
      <c r="W91" s="84"/>
      <c r="X91" s="84"/>
    </row>
    <row r="92" spans="1:24" x14ac:dyDescent="0.4">
      <c r="A92" s="311">
        <v>59</v>
      </c>
      <c r="B92" s="119" t="s">
        <v>87</v>
      </c>
      <c r="C92" s="501">
        <f t="shared" si="2"/>
        <v>0</v>
      </c>
      <c r="D92" s="10"/>
      <c r="E92" s="10"/>
      <c r="F92" s="10"/>
      <c r="G92" s="11"/>
      <c r="H92" s="11"/>
      <c r="I92" s="11"/>
      <c r="J92" s="11"/>
      <c r="K92" s="11"/>
      <c r="L92" s="11"/>
      <c r="M92" s="131"/>
      <c r="N92" s="134"/>
      <c r="O92" s="134"/>
      <c r="P92" s="142"/>
      <c r="Q92" s="142"/>
      <c r="R92" s="134"/>
      <c r="S92" s="84"/>
      <c r="T92" s="84"/>
      <c r="U92" s="84"/>
      <c r="V92" s="84"/>
      <c r="W92" s="84"/>
      <c r="X92" s="84"/>
    </row>
    <row r="93" spans="1:24" x14ac:dyDescent="0.4">
      <c r="A93" s="311">
        <v>59</v>
      </c>
      <c r="B93" s="119" t="s">
        <v>40</v>
      </c>
      <c r="C93" s="501">
        <f t="shared" si="2"/>
        <v>0</v>
      </c>
      <c r="D93" s="10"/>
      <c r="E93" s="10"/>
      <c r="F93" s="10"/>
      <c r="G93" s="11"/>
      <c r="H93" s="11"/>
      <c r="I93" s="11"/>
      <c r="J93" s="11"/>
      <c r="K93" s="11"/>
      <c r="L93" s="11"/>
      <c r="M93" s="131"/>
      <c r="N93" s="134"/>
      <c r="O93" s="134"/>
      <c r="P93" s="142"/>
      <c r="Q93" s="142"/>
      <c r="R93" s="134"/>
      <c r="S93" s="84"/>
      <c r="T93" s="84"/>
      <c r="U93" s="84"/>
      <c r="V93" s="84"/>
      <c r="W93" s="84"/>
      <c r="X93" s="84"/>
    </row>
    <row r="94" spans="1:24" x14ac:dyDescent="0.4">
      <c r="A94" s="311">
        <v>59</v>
      </c>
      <c r="B94" s="119" t="s">
        <v>112</v>
      </c>
      <c r="C94" s="501">
        <f t="shared" si="2"/>
        <v>0</v>
      </c>
      <c r="D94" s="10"/>
      <c r="E94" s="10"/>
      <c r="F94" s="11"/>
      <c r="G94" s="11"/>
      <c r="H94" s="11"/>
      <c r="I94" s="11"/>
      <c r="J94" s="11"/>
      <c r="K94" s="11"/>
      <c r="L94" s="11"/>
      <c r="M94" s="131"/>
      <c r="N94" s="134"/>
      <c r="O94" s="134"/>
      <c r="P94" s="142"/>
      <c r="Q94" s="142"/>
      <c r="R94" s="134"/>
      <c r="S94" s="84"/>
      <c r="T94" s="84"/>
      <c r="U94" s="84"/>
      <c r="V94" s="84"/>
      <c r="W94" s="84"/>
      <c r="X94" s="84"/>
    </row>
    <row r="95" spans="1:24" x14ac:dyDescent="0.4">
      <c r="A95" s="311">
        <v>59</v>
      </c>
      <c r="B95" s="119" t="s">
        <v>113</v>
      </c>
      <c r="C95" s="501">
        <f t="shared" si="2"/>
        <v>0</v>
      </c>
      <c r="D95" s="10"/>
      <c r="E95" s="10"/>
      <c r="F95" s="11"/>
      <c r="G95" s="11"/>
      <c r="H95" s="11"/>
      <c r="I95" s="11"/>
      <c r="J95" s="11"/>
      <c r="K95" s="11"/>
      <c r="L95" s="11"/>
      <c r="M95" s="131"/>
      <c r="N95" s="134"/>
      <c r="O95" s="134"/>
      <c r="P95" s="142"/>
      <c r="Q95" s="142"/>
      <c r="R95" s="134"/>
      <c r="S95" s="84"/>
      <c r="T95" s="84"/>
      <c r="U95" s="84"/>
      <c r="V95" s="84"/>
      <c r="W95" s="84"/>
      <c r="X95" s="84"/>
    </row>
  </sheetData>
  <sheetProtection algorithmName="SHA-512" hashValue="ipb9NHjH8kqnxRkwo/uVLdWKrc7ezEfDJ9PbvAQxYnzKvySiORU5+B5Je8bQgYhPPMXouUyieKVZeM4kQlytjA==" saltValue="QO/Vb9VhbrRPRX3Q088X7A==" spinCount="100000" sheet="1" objects="1" scenarios="1"/>
  <sortState ref="B6:X95">
    <sortCondition descending="1" ref="C6:C95"/>
  </sortState>
  <customSheetViews>
    <customSheetView guid="{58E021BF-97D1-4B64-8CE7-89613EB62F48}" scale="75" fitToPage="1" hiddenColumns="1">
      <selection activeCell="U15" sqref="U15"/>
      <pageMargins left="0" right="0" top="0.35433070866141736" bottom="0.31496062992125984" header="0.31496062992125984" footer="0.31496062992125984"/>
      <pageSetup paperSize="5" scale="72" fitToHeight="3" orientation="landscape" r:id="rId1"/>
    </customSheetView>
  </customSheetViews>
  <mergeCells count="1">
    <mergeCell ref="A2:S2"/>
  </mergeCells>
  <pageMargins left="0" right="0" top="0.35433070866141736" bottom="0.31496062992125984" header="0.31496062992125984" footer="0.31496062992125984"/>
  <pageSetup paperSize="5" scale="72" fitToHeight="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7" zoomScaleNormal="60" workbookViewId="0">
      <selection activeCell="F16" sqref="F16"/>
    </sheetView>
  </sheetViews>
  <sheetFormatPr baseColWidth="10" defaultRowHeight="14.5" x14ac:dyDescent="0.35"/>
  <cols>
    <col min="2" max="2" width="17.81640625" bestFit="1" customWidth="1"/>
  </cols>
  <sheetData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 tint="0.249977111117893"/>
  </sheetPr>
  <dimension ref="A1:JY132"/>
  <sheetViews>
    <sheetView topLeftCell="A2" zoomScale="40" zoomScaleNormal="40" workbookViewId="0">
      <selection activeCell="K32" sqref="K32"/>
    </sheetView>
  </sheetViews>
  <sheetFormatPr baseColWidth="10" defaultColWidth="11.453125" defaultRowHeight="16.5" x14ac:dyDescent="0.35"/>
  <cols>
    <col min="1" max="1" width="6.453125" style="20" bestFit="1" customWidth="1"/>
    <col min="2" max="2" width="30.36328125" style="20" bestFit="1" customWidth="1"/>
    <col min="3" max="3" width="6.81640625" style="21" customWidth="1"/>
    <col min="4" max="4" width="39.1796875" style="20" customWidth="1"/>
    <col min="5" max="5" width="12.36328125" style="20" customWidth="1"/>
    <col min="6" max="8" width="8.6328125" style="21" customWidth="1"/>
    <col min="9" max="9" width="8.6328125" style="73" customWidth="1"/>
    <col min="10" max="13" width="8.6328125" style="21" customWidth="1"/>
    <col min="14" max="19" width="8.6328125" style="20" customWidth="1"/>
    <col min="20" max="21" width="8.6328125" style="21" customWidth="1"/>
    <col min="22" max="41" width="8.6328125" style="20" customWidth="1"/>
    <col min="42" max="42" width="7" style="20" bestFit="1" customWidth="1"/>
    <col min="43" max="43" width="9.36328125" style="20" hidden="1" customWidth="1"/>
    <col min="44" max="44" width="9.81640625" style="20" hidden="1" customWidth="1"/>
    <col min="45" max="45" width="5.81640625" style="20" hidden="1" customWidth="1"/>
    <col min="46" max="46" width="7.1796875" style="20" hidden="1" customWidth="1"/>
    <col min="47" max="47" width="4" style="20" customWidth="1"/>
    <col min="48" max="48" width="11.453125" style="20" customWidth="1"/>
    <col min="49" max="16384" width="11.453125" style="20"/>
  </cols>
  <sheetData>
    <row r="1" spans="1:285" s="67" customFormat="1" ht="45" x14ac:dyDescent="0.35">
      <c r="A1" s="727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</row>
    <row r="2" spans="1:285" x14ac:dyDescent="0.35">
      <c r="I2" s="68"/>
    </row>
    <row r="3" spans="1:285" s="69" customFormat="1" ht="36" customHeight="1" x14ac:dyDescent="0.35">
      <c r="A3" s="729" t="s">
        <v>338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</row>
    <row r="4" spans="1:285" x14ac:dyDescent="0.35">
      <c r="I4" s="68"/>
    </row>
    <row r="5" spans="1:285" s="38" customFormat="1" ht="56" customHeight="1" thickBot="1" x14ac:dyDescent="0.4">
      <c r="A5" s="743" t="s">
        <v>1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43"/>
      <c r="AB5" s="743"/>
      <c r="AC5" s="743"/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</row>
    <row r="6" spans="1:285" ht="28" customHeight="1" thickBot="1" x14ac:dyDescent="0.4">
      <c r="F6" s="721" t="s">
        <v>355</v>
      </c>
      <c r="G6" s="722"/>
      <c r="H6" s="721">
        <v>45004</v>
      </c>
      <c r="I6" s="722"/>
      <c r="J6" s="721">
        <v>45018</v>
      </c>
      <c r="K6" s="722"/>
      <c r="L6" s="721">
        <v>45032</v>
      </c>
      <c r="M6" s="722"/>
      <c r="N6" s="721">
        <v>45053</v>
      </c>
      <c r="O6" s="722"/>
      <c r="P6" s="721">
        <v>45074</v>
      </c>
      <c r="Q6" s="722"/>
      <c r="R6" s="721">
        <v>45088</v>
      </c>
      <c r="S6" s="722"/>
      <c r="T6" s="721">
        <v>45102</v>
      </c>
      <c r="U6" s="722"/>
      <c r="V6" s="721">
        <v>45116</v>
      </c>
      <c r="W6" s="722"/>
      <c r="X6" s="721">
        <v>45132</v>
      </c>
      <c r="Y6" s="722"/>
      <c r="Z6" s="721">
        <v>45159</v>
      </c>
      <c r="AA6" s="722"/>
      <c r="AB6" s="719">
        <v>45186</v>
      </c>
      <c r="AC6" s="720"/>
      <c r="AD6" s="719">
        <v>45200</v>
      </c>
      <c r="AE6" s="720"/>
      <c r="AF6" s="721">
        <v>45215</v>
      </c>
      <c r="AG6" s="722"/>
      <c r="AH6" s="721">
        <v>45242</v>
      </c>
      <c r="AI6" s="722"/>
      <c r="AJ6" s="719">
        <v>45250</v>
      </c>
      <c r="AK6" s="720"/>
      <c r="AL6" s="719">
        <v>45256</v>
      </c>
      <c r="AM6" s="720"/>
      <c r="AN6" s="719">
        <v>45270</v>
      </c>
      <c r="AO6" s="720"/>
    </row>
    <row r="7" spans="1:285" s="39" customFormat="1" ht="16.5" customHeight="1" thickBot="1" x14ac:dyDescent="0.4">
      <c r="C7" s="640"/>
      <c r="F7" s="715" t="s">
        <v>333</v>
      </c>
      <c r="G7" s="723"/>
      <c r="H7" s="715" t="s">
        <v>371</v>
      </c>
      <c r="I7" s="723"/>
      <c r="J7" s="715" t="s">
        <v>405</v>
      </c>
      <c r="K7" s="723"/>
      <c r="L7" s="715" t="s">
        <v>416</v>
      </c>
      <c r="M7" s="723"/>
      <c r="N7" s="715" t="s">
        <v>425</v>
      </c>
      <c r="O7" s="723"/>
      <c r="P7" s="715" t="s">
        <v>431</v>
      </c>
      <c r="Q7" s="723"/>
      <c r="R7" s="715" t="s">
        <v>454</v>
      </c>
      <c r="S7" s="723"/>
      <c r="T7" s="715" t="s">
        <v>470</v>
      </c>
      <c r="U7" s="723"/>
      <c r="V7" s="715" t="s">
        <v>486</v>
      </c>
      <c r="W7" s="723"/>
      <c r="X7" s="715" t="s">
        <v>491</v>
      </c>
      <c r="Y7" s="723"/>
      <c r="Z7" s="715" t="s">
        <v>514</v>
      </c>
      <c r="AA7" s="723"/>
      <c r="AB7" s="715" t="s">
        <v>522</v>
      </c>
      <c r="AC7" s="723"/>
      <c r="AD7" s="715" t="s">
        <v>532</v>
      </c>
      <c r="AE7" s="723"/>
      <c r="AF7" s="715" t="s">
        <v>541</v>
      </c>
      <c r="AG7" s="716"/>
      <c r="AH7" s="715" t="s">
        <v>580</v>
      </c>
      <c r="AI7" s="716"/>
      <c r="AJ7" s="715" t="s">
        <v>581</v>
      </c>
      <c r="AK7" s="716"/>
      <c r="AL7" s="715" t="s">
        <v>590</v>
      </c>
      <c r="AM7" s="716"/>
      <c r="AN7" s="715" t="s">
        <v>583</v>
      </c>
      <c r="AO7" s="716"/>
      <c r="AP7" s="744" t="s">
        <v>130</v>
      </c>
    </row>
    <row r="8" spans="1:285" s="39" customFormat="1" ht="49" customHeight="1" thickBot="1" x14ac:dyDescent="0.4">
      <c r="A8" s="738" t="s">
        <v>338</v>
      </c>
      <c r="B8" s="739"/>
      <c r="C8" s="739"/>
      <c r="D8" s="739"/>
      <c r="E8" s="740"/>
      <c r="F8" s="717"/>
      <c r="G8" s="726"/>
      <c r="H8" s="724"/>
      <c r="I8" s="725"/>
      <c r="J8" s="717"/>
      <c r="K8" s="726"/>
      <c r="L8" s="717"/>
      <c r="M8" s="726"/>
      <c r="N8" s="717"/>
      <c r="O8" s="726"/>
      <c r="P8" s="717"/>
      <c r="Q8" s="726"/>
      <c r="R8" s="717"/>
      <c r="S8" s="726"/>
      <c r="T8" s="717"/>
      <c r="U8" s="726"/>
      <c r="V8" s="717"/>
      <c r="W8" s="726"/>
      <c r="X8" s="717"/>
      <c r="Y8" s="726"/>
      <c r="Z8" s="717"/>
      <c r="AA8" s="726"/>
      <c r="AB8" s="724"/>
      <c r="AC8" s="725"/>
      <c r="AD8" s="724"/>
      <c r="AE8" s="725"/>
      <c r="AF8" s="717"/>
      <c r="AG8" s="718"/>
      <c r="AH8" s="717"/>
      <c r="AI8" s="718"/>
      <c r="AJ8" s="717"/>
      <c r="AK8" s="718"/>
      <c r="AL8" s="717"/>
      <c r="AM8" s="718"/>
      <c r="AN8" s="717"/>
      <c r="AO8" s="718"/>
      <c r="AP8" s="745"/>
    </row>
    <row r="9" spans="1:285" ht="28" customHeight="1" thickBot="1" x14ac:dyDescent="0.4">
      <c r="A9" s="522" t="s">
        <v>530</v>
      </c>
      <c r="B9" s="319" t="s">
        <v>170</v>
      </c>
      <c r="C9" s="319" t="s">
        <v>172</v>
      </c>
      <c r="D9" s="319" t="s">
        <v>3</v>
      </c>
      <c r="E9" s="319" t="s">
        <v>4</v>
      </c>
      <c r="F9" s="116" t="s">
        <v>5</v>
      </c>
      <c r="G9" s="581" t="s">
        <v>6</v>
      </c>
      <c r="H9" s="122" t="s">
        <v>5</v>
      </c>
      <c r="I9" s="581" t="s">
        <v>6</v>
      </c>
      <c r="J9" s="122" t="s">
        <v>5</v>
      </c>
      <c r="K9" s="581" t="s">
        <v>6</v>
      </c>
      <c r="L9" s="122" t="s">
        <v>5</v>
      </c>
      <c r="M9" s="581" t="s">
        <v>6</v>
      </c>
      <c r="N9" s="122" t="s">
        <v>5</v>
      </c>
      <c r="O9" s="581" t="s">
        <v>6</v>
      </c>
      <c r="P9" s="122" t="s">
        <v>5</v>
      </c>
      <c r="Q9" s="581" t="s">
        <v>6</v>
      </c>
      <c r="R9" s="122" t="s">
        <v>5</v>
      </c>
      <c r="S9" s="581" t="s">
        <v>6</v>
      </c>
      <c r="T9" s="122" t="s">
        <v>5</v>
      </c>
      <c r="U9" s="581" t="s">
        <v>6</v>
      </c>
      <c r="V9" s="122" t="s">
        <v>5</v>
      </c>
      <c r="W9" s="581" t="s">
        <v>6</v>
      </c>
      <c r="X9" s="122" t="s">
        <v>5</v>
      </c>
      <c r="Y9" s="581" t="s">
        <v>6</v>
      </c>
      <c r="Z9" s="122" t="s">
        <v>5</v>
      </c>
      <c r="AA9" s="581" t="s">
        <v>6</v>
      </c>
      <c r="AB9" s="122" t="s">
        <v>5</v>
      </c>
      <c r="AC9" s="581" t="s">
        <v>6</v>
      </c>
      <c r="AD9" s="122" t="s">
        <v>5</v>
      </c>
      <c r="AE9" s="581" t="s">
        <v>6</v>
      </c>
      <c r="AF9" s="122" t="s">
        <v>5</v>
      </c>
      <c r="AG9" s="581" t="s">
        <v>6</v>
      </c>
      <c r="AH9" s="122" t="s">
        <v>5</v>
      </c>
      <c r="AI9" s="581" t="s">
        <v>6</v>
      </c>
      <c r="AJ9" s="116" t="s">
        <v>5</v>
      </c>
      <c r="AK9" s="320" t="s">
        <v>6</v>
      </c>
      <c r="AL9" s="116" t="s">
        <v>5</v>
      </c>
      <c r="AM9" s="320" t="s">
        <v>6</v>
      </c>
      <c r="AN9" s="116" t="s">
        <v>5</v>
      </c>
      <c r="AO9" s="320" t="s">
        <v>6</v>
      </c>
      <c r="AP9" s="746"/>
    </row>
    <row r="10" spans="1:285" s="59" customFormat="1" ht="20.25" customHeight="1" x14ac:dyDescent="0.35">
      <c r="A10" s="330">
        <v>1</v>
      </c>
      <c r="B10" s="331" t="s">
        <v>59</v>
      </c>
      <c r="C10" s="333">
        <v>2005</v>
      </c>
      <c r="D10" s="334" t="s">
        <v>44</v>
      </c>
      <c r="E10" s="318">
        <f>G10+I10+K10+M10+O10+Q10+S10+U10+W10+Y10+AA10+AC10+AE10+AG10+AI10+AK10+AM10+AO10</f>
        <v>944.16</v>
      </c>
      <c r="F10" s="271">
        <v>142</v>
      </c>
      <c r="G10" s="262">
        <v>50</v>
      </c>
      <c r="H10" s="602">
        <v>74</v>
      </c>
      <c r="I10" s="161">
        <v>53.33</v>
      </c>
      <c r="J10" s="268">
        <v>69</v>
      </c>
      <c r="K10" s="161">
        <v>100</v>
      </c>
      <c r="L10" s="163"/>
      <c r="M10" s="407"/>
      <c r="N10" s="163">
        <v>73</v>
      </c>
      <c r="O10" s="161">
        <v>100</v>
      </c>
      <c r="P10" s="163">
        <v>75</v>
      </c>
      <c r="Q10" s="161">
        <v>70</v>
      </c>
      <c r="R10" s="159">
        <v>75</v>
      </c>
      <c r="S10" s="160">
        <v>25</v>
      </c>
      <c r="T10" s="268">
        <v>76</v>
      </c>
      <c r="U10" s="161">
        <v>17.5</v>
      </c>
      <c r="V10" s="163">
        <v>76</v>
      </c>
      <c r="W10" s="161">
        <v>60</v>
      </c>
      <c r="X10" s="268"/>
      <c r="Y10" s="509"/>
      <c r="Z10" s="268">
        <v>71</v>
      </c>
      <c r="AA10" s="161">
        <v>100</v>
      </c>
      <c r="AB10" s="268">
        <v>76</v>
      </c>
      <c r="AC10" s="161">
        <v>85</v>
      </c>
      <c r="AD10" s="268">
        <v>84</v>
      </c>
      <c r="AE10" s="161">
        <v>53.33</v>
      </c>
      <c r="AF10" s="268">
        <v>67</v>
      </c>
      <c r="AG10" s="161">
        <v>100</v>
      </c>
      <c r="AH10" s="268">
        <v>76</v>
      </c>
      <c r="AI10" s="161">
        <v>100</v>
      </c>
      <c r="AJ10" s="271">
        <v>83</v>
      </c>
      <c r="AK10" s="262">
        <v>30</v>
      </c>
      <c r="AL10" s="268"/>
      <c r="AM10" s="623"/>
      <c r="AN10" s="268"/>
      <c r="AO10" s="161"/>
      <c r="AP10" s="330">
        <v>1</v>
      </c>
    </row>
    <row r="11" spans="1:285" s="59" customFormat="1" ht="20.25" customHeight="1" x14ac:dyDescent="0.35">
      <c r="A11" s="151">
        <f>A10+1</f>
        <v>2</v>
      </c>
      <c r="B11" s="109" t="s">
        <v>149</v>
      </c>
      <c r="C11" s="61">
        <v>2006</v>
      </c>
      <c r="D11" s="586" t="s">
        <v>16</v>
      </c>
      <c r="E11" s="318">
        <f>G11+I11+K11+M11+O11+Q11+S11+U11+W11+Y11+AA11+AC11+AE11+AG11+AI11+AK11+AM11+AO11-AI11</f>
        <v>905.41</v>
      </c>
      <c r="F11" s="258">
        <v>139</v>
      </c>
      <c r="G11" s="259">
        <v>75</v>
      </c>
      <c r="H11" s="251">
        <v>75</v>
      </c>
      <c r="I11" s="259">
        <v>30</v>
      </c>
      <c r="J11" s="268"/>
      <c r="K11" s="407"/>
      <c r="L11" s="159">
        <v>150</v>
      </c>
      <c r="M11" s="392">
        <v>18.75</v>
      </c>
      <c r="N11" s="159">
        <v>77</v>
      </c>
      <c r="O11" s="160">
        <v>21.66</v>
      </c>
      <c r="P11" s="159">
        <v>73</v>
      </c>
      <c r="Q11" s="160">
        <v>100</v>
      </c>
      <c r="R11" s="159">
        <v>85</v>
      </c>
      <c r="S11" s="483">
        <v>0</v>
      </c>
      <c r="T11" s="192">
        <v>74</v>
      </c>
      <c r="U11" s="160">
        <v>60</v>
      </c>
      <c r="V11" s="159">
        <v>76</v>
      </c>
      <c r="W11" s="160">
        <v>60</v>
      </c>
      <c r="X11" s="192">
        <v>78</v>
      </c>
      <c r="Y11" s="160">
        <v>20</v>
      </c>
      <c r="Z11" s="192">
        <v>76</v>
      </c>
      <c r="AA11" s="160">
        <v>70</v>
      </c>
      <c r="AB11" s="192">
        <v>79</v>
      </c>
      <c r="AC11" s="160">
        <v>50</v>
      </c>
      <c r="AD11" s="192">
        <v>78</v>
      </c>
      <c r="AE11" s="160">
        <v>100</v>
      </c>
      <c r="AF11" s="192">
        <v>75</v>
      </c>
      <c r="AG11" s="160">
        <v>70</v>
      </c>
      <c r="AH11" s="192">
        <v>88</v>
      </c>
      <c r="AI11" s="624">
        <v>20</v>
      </c>
      <c r="AJ11" s="258">
        <v>83</v>
      </c>
      <c r="AK11" s="259">
        <v>30</v>
      </c>
      <c r="AL11" s="258">
        <v>73</v>
      </c>
      <c r="AM11" s="259">
        <v>100</v>
      </c>
      <c r="AN11" s="258">
        <v>70</v>
      </c>
      <c r="AO11" s="259">
        <v>100</v>
      </c>
      <c r="AP11" s="151">
        <f>AP10+1</f>
        <v>2</v>
      </c>
    </row>
    <row r="12" spans="1:285" s="59" customFormat="1" ht="20.25" customHeight="1" x14ac:dyDescent="0.35">
      <c r="A12" s="151">
        <f t="shared" ref="A12:A55" si="0">A11+1</f>
        <v>3</v>
      </c>
      <c r="B12" s="298" t="s">
        <v>118</v>
      </c>
      <c r="C12" s="72">
        <v>2005</v>
      </c>
      <c r="D12" s="40" t="s">
        <v>19</v>
      </c>
      <c r="E12" s="318">
        <f>G12+I12+K12+M12+O12+Q12+S12+U12+W12+Y12+AA12+AC12+AE12+AG12+AI12+AK12+AM12+AO12-U12</f>
        <v>504.15999999999997</v>
      </c>
      <c r="F12" s="258"/>
      <c r="G12" s="409"/>
      <c r="H12" s="269">
        <v>74</v>
      </c>
      <c r="I12" s="160">
        <v>53.33</v>
      </c>
      <c r="J12" s="268">
        <v>70</v>
      </c>
      <c r="K12" s="161">
        <v>70</v>
      </c>
      <c r="L12" s="159">
        <v>153</v>
      </c>
      <c r="M12" s="160">
        <v>12.5</v>
      </c>
      <c r="N12" s="159">
        <v>75</v>
      </c>
      <c r="O12" s="160">
        <v>70</v>
      </c>
      <c r="P12" s="159">
        <v>79</v>
      </c>
      <c r="Q12" s="160">
        <v>11</v>
      </c>
      <c r="R12" s="159">
        <v>74</v>
      </c>
      <c r="S12" s="160">
        <v>45</v>
      </c>
      <c r="T12" s="192">
        <v>78</v>
      </c>
      <c r="U12" s="483">
        <v>10</v>
      </c>
      <c r="V12" s="159">
        <v>79</v>
      </c>
      <c r="W12" s="160">
        <v>30</v>
      </c>
      <c r="X12" s="192">
        <v>77</v>
      </c>
      <c r="Y12" s="160">
        <v>30</v>
      </c>
      <c r="Z12" s="192">
        <v>80</v>
      </c>
      <c r="AA12" s="160">
        <v>40</v>
      </c>
      <c r="AB12" s="192">
        <v>76</v>
      </c>
      <c r="AC12" s="160">
        <v>85</v>
      </c>
      <c r="AD12" s="192"/>
      <c r="AE12" s="160"/>
      <c r="AF12" s="192">
        <v>81</v>
      </c>
      <c r="AG12" s="160">
        <v>12.33</v>
      </c>
      <c r="AH12" s="192"/>
      <c r="AI12" s="624"/>
      <c r="AJ12" s="192"/>
      <c r="AK12" s="160"/>
      <c r="AL12" s="192">
        <v>76</v>
      </c>
      <c r="AM12" s="160">
        <v>45</v>
      </c>
      <c r="AN12" s="192"/>
      <c r="AO12" s="160"/>
      <c r="AP12" s="151">
        <f t="shared" ref="AP12:AQ55" si="1">AP11+1</f>
        <v>3</v>
      </c>
    </row>
    <row r="13" spans="1:285" s="59" customFormat="1" ht="20.25" customHeight="1" x14ac:dyDescent="0.35">
      <c r="A13" s="151">
        <f t="shared" si="0"/>
        <v>4</v>
      </c>
      <c r="B13" s="109" t="s">
        <v>61</v>
      </c>
      <c r="C13" s="61">
        <v>2006</v>
      </c>
      <c r="D13" s="608" t="s">
        <v>111</v>
      </c>
      <c r="E13" s="318">
        <f>G13+I13+K13+M13+O13+Q13+S13+U13+W13+Y13+AA13+AC13+AE13+AG13+AI13+AK13+AM13+AO13-Y13-AG13</f>
        <v>360.45</v>
      </c>
      <c r="F13" s="258">
        <v>154</v>
      </c>
      <c r="G13" s="259">
        <v>1.25</v>
      </c>
      <c r="H13" s="159">
        <v>81</v>
      </c>
      <c r="I13" s="160">
        <v>13.5</v>
      </c>
      <c r="J13" s="268"/>
      <c r="K13" s="407"/>
      <c r="L13" s="159">
        <v>159</v>
      </c>
      <c r="M13" s="160">
        <v>1.87</v>
      </c>
      <c r="N13" s="159">
        <v>78</v>
      </c>
      <c r="O13" s="160">
        <v>10</v>
      </c>
      <c r="P13" s="159"/>
      <c r="Q13" s="160"/>
      <c r="R13" s="159">
        <v>79</v>
      </c>
      <c r="S13" s="160">
        <v>15</v>
      </c>
      <c r="T13" s="192">
        <v>77</v>
      </c>
      <c r="U13" s="160">
        <v>12</v>
      </c>
      <c r="V13" s="159">
        <v>89</v>
      </c>
      <c r="W13" s="160">
        <v>11</v>
      </c>
      <c r="X13" s="192">
        <v>88</v>
      </c>
      <c r="Y13" s="483">
        <v>6</v>
      </c>
      <c r="Z13" s="192">
        <v>82</v>
      </c>
      <c r="AA13" s="160">
        <v>17.5</v>
      </c>
      <c r="AB13" s="192">
        <v>85</v>
      </c>
      <c r="AC13" s="160">
        <v>20</v>
      </c>
      <c r="AD13" s="192">
        <v>84</v>
      </c>
      <c r="AE13" s="160">
        <v>53.33</v>
      </c>
      <c r="AF13" s="192">
        <v>78</v>
      </c>
      <c r="AG13" s="624">
        <v>20</v>
      </c>
      <c r="AH13" s="192">
        <v>80</v>
      </c>
      <c r="AI13" s="160">
        <v>50</v>
      </c>
      <c r="AJ13" s="192">
        <v>79</v>
      </c>
      <c r="AK13" s="160">
        <v>60</v>
      </c>
      <c r="AL13" s="192">
        <v>74</v>
      </c>
      <c r="AM13" s="160">
        <v>70</v>
      </c>
      <c r="AN13" s="192">
        <v>84</v>
      </c>
      <c r="AO13" s="160">
        <v>25</v>
      </c>
      <c r="AP13" s="151">
        <f t="shared" si="1"/>
        <v>4</v>
      </c>
    </row>
    <row r="14" spans="1:285" s="59" customFormat="1" ht="20.25" customHeight="1" x14ac:dyDescent="0.35">
      <c r="A14" s="151">
        <f t="shared" si="0"/>
        <v>5</v>
      </c>
      <c r="B14" s="109" t="s">
        <v>151</v>
      </c>
      <c r="C14" s="61">
        <v>2006</v>
      </c>
      <c r="D14" s="102" t="s">
        <v>16</v>
      </c>
      <c r="E14" s="318">
        <f t="shared" ref="E14:E67" si="2">G14+I14+K14+M14+O14+Q14+S14+U14+W14+Y14+AA14+AC14+AE14+AG14+AI14+AK14+AM14+AO14</f>
        <v>335.75</v>
      </c>
      <c r="F14" s="258">
        <v>151</v>
      </c>
      <c r="G14" s="259">
        <v>5</v>
      </c>
      <c r="H14" s="269">
        <v>68</v>
      </c>
      <c r="I14" s="270">
        <v>100</v>
      </c>
      <c r="J14" s="268"/>
      <c r="K14" s="407"/>
      <c r="L14" s="159">
        <v>155</v>
      </c>
      <c r="M14" s="160">
        <v>8.75</v>
      </c>
      <c r="N14" s="159">
        <v>79</v>
      </c>
      <c r="O14" s="160">
        <v>5</v>
      </c>
      <c r="P14" s="159">
        <v>82</v>
      </c>
      <c r="Q14" s="160">
        <v>6</v>
      </c>
      <c r="R14" s="159">
        <v>80</v>
      </c>
      <c r="S14" s="160">
        <v>11</v>
      </c>
      <c r="T14" s="192">
        <v>74</v>
      </c>
      <c r="U14" s="160">
        <v>60</v>
      </c>
      <c r="V14" s="159">
        <v>77</v>
      </c>
      <c r="W14" s="160">
        <v>40</v>
      </c>
      <c r="X14" s="192">
        <v>73</v>
      </c>
      <c r="Y14" s="160">
        <v>100</v>
      </c>
      <c r="Z14" s="192"/>
      <c r="AA14" s="483"/>
      <c r="AB14" s="192"/>
      <c r="AC14" s="160"/>
      <c r="AD14" s="192"/>
      <c r="AE14" s="160"/>
      <c r="AF14" s="192"/>
      <c r="AG14" s="624"/>
      <c r="AH14" s="192"/>
      <c r="AI14" s="160"/>
      <c r="AJ14" s="192"/>
      <c r="AK14" s="160"/>
      <c r="AL14" s="192"/>
      <c r="AM14" s="160"/>
      <c r="AN14" s="192"/>
      <c r="AO14" s="160"/>
      <c r="AP14" s="151">
        <f t="shared" si="1"/>
        <v>5</v>
      </c>
    </row>
    <row r="15" spans="1:285" s="59" customFormat="1" ht="20.25" customHeight="1" x14ac:dyDescent="0.35">
      <c r="A15" s="151">
        <f t="shared" si="0"/>
        <v>6</v>
      </c>
      <c r="B15" s="109" t="s">
        <v>49</v>
      </c>
      <c r="C15" s="61">
        <v>2006</v>
      </c>
      <c r="D15" s="102" t="s">
        <v>13</v>
      </c>
      <c r="E15" s="318">
        <f t="shared" si="2"/>
        <v>306.65999999999997</v>
      </c>
      <c r="F15" s="258">
        <v>144</v>
      </c>
      <c r="G15" s="259">
        <v>37.5</v>
      </c>
      <c r="H15" s="269"/>
      <c r="I15" s="410"/>
      <c r="J15" s="268">
        <v>77</v>
      </c>
      <c r="K15" s="161">
        <v>40</v>
      </c>
      <c r="L15" s="159">
        <v>141</v>
      </c>
      <c r="M15" s="160">
        <v>87.5</v>
      </c>
      <c r="N15" s="159">
        <v>77</v>
      </c>
      <c r="O15" s="160">
        <v>21.66</v>
      </c>
      <c r="P15" s="159"/>
      <c r="Q15" s="160"/>
      <c r="R15" s="159">
        <v>71</v>
      </c>
      <c r="S15" s="160">
        <v>100</v>
      </c>
      <c r="T15" s="192"/>
      <c r="U15" s="483"/>
      <c r="V15" s="159">
        <v>80</v>
      </c>
      <c r="W15" s="160">
        <v>20</v>
      </c>
      <c r="X15" s="192"/>
      <c r="Y15" s="160"/>
      <c r="Z15" s="192"/>
      <c r="AA15" s="160"/>
      <c r="AB15" s="192"/>
      <c r="AC15" s="160"/>
      <c r="AD15" s="192"/>
      <c r="AE15" s="160"/>
      <c r="AF15" s="192"/>
      <c r="AG15" s="624"/>
      <c r="AH15" s="192"/>
      <c r="AI15" s="160"/>
      <c r="AJ15" s="192"/>
      <c r="AK15" s="160"/>
      <c r="AL15" s="192"/>
      <c r="AM15" s="160"/>
      <c r="AN15" s="258"/>
      <c r="AO15" s="259"/>
      <c r="AP15" s="151">
        <f t="shared" si="1"/>
        <v>6</v>
      </c>
    </row>
    <row r="16" spans="1:285" s="59" customFormat="1" ht="20.25" customHeight="1" x14ac:dyDescent="0.35">
      <c r="A16" s="151">
        <f t="shared" si="0"/>
        <v>7</v>
      </c>
      <c r="B16" s="109" t="s">
        <v>152</v>
      </c>
      <c r="C16" s="61">
        <v>2006</v>
      </c>
      <c r="D16" s="102" t="s">
        <v>158</v>
      </c>
      <c r="E16" s="318">
        <f t="shared" si="2"/>
        <v>296.83</v>
      </c>
      <c r="F16" s="258"/>
      <c r="G16" s="409"/>
      <c r="H16" s="159">
        <v>80</v>
      </c>
      <c r="I16" s="160">
        <v>20</v>
      </c>
      <c r="J16" s="268"/>
      <c r="K16" s="161"/>
      <c r="L16" s="159">
        <v>163</v>
      </c>
      <c r="M16" s="160">
        <v>0</v>
      </c>
      <c r="N16" s="159">
        <v>78</v>
      </c>
      <c r="O16" s="160">
        <v>10</v>
      </c>
      <c r="P16" s="159">
        <v>79</v>
      </c>
      <c r="Q16" s="160">
        <v>11</v>
      </c>
      <c r="R16" s="159">
        <v>84</v>
      </c>
      <c r="S16" s="160">
        <v>1.5</v>
      </c>
      <c r="T16" s="192">
        <v>70</v>
      </c>
      <c r="U16" s="160">
        <v>100</v>
      </c>
      <c r="V16" s="159"/>
      <c r="W16" s="483"/>
      <c r="X16" s="192"/>
      <c r="Y16" s="160"/>
      <c r="Z16" s="192">
        <v>86</v>
      </c>
      <c r="AA16" s="160">
        <v>11</v>
      </c>
      <c r="AB16" s="192"/>
      <c r="AC16" s="160"/>
      <c r="AD16" s="192">
        <v>84</v>
      </c>
      <c r="AE16" s="160">
        <v>53.33</v>
      </c>
      <c r="AF16" s="192"/>
      <c r="AG16" s="624"/>
      <c r="AH16" s="192">
        <v>82</v>
      </c>
      <c r="AI16" s="160">
        <v>40</v>
      </c>
      <c r="AJ16" s="192"/>
      <c r="AK16" s="160"/>
      <c r="AL16" s="192"/>
      <c r="AM16" s="160"/>
      <c r="AN16" s="192">
        <v>78</v>
      </c>
      <c r="AO16" s="160">
        <v>50</v>
      </c>
      <c r="AP16" s="151">
        <f t="shared" si="1"/>
        <v>7</v>
      </c>
      <c r="JQ16" s="20"/>
      <c r="JR16" s="20"/>
      <c r="JS16" s="20"/>
      <c r="JT16" s="20"/>
      <c r="JU16" s="20"/>
      <c r="JV16" s="20"/>
      <c r="JW16" s="20"/>
      <c r="JX16" s="20"/>
      <c r="JY16" s="20"/>
    </row>
    <row r="17" spans="1:285" s="59" customFormat="1" ht="20.25" customHeight="1" x14ac:dyDescent="0.35">
      <c r="A17" s="151">
        <f t="shared" si="0"/>
        <v>8</v>
      </c>
      <c r="B17" s="298" t="s">
        <v>117</v>
      </c>
      <c r="C17" s="72">
        <v>2005</v>
      </c>
      <c r="D17" s="40" t="s">
        <v>30</v>
      </c>
      <c r="E17" s="318">
        <f t="shared" si="2"/>
        <v>295</v>
      </c>
      <c r="F17" s="258">
        <v>133</v>
      </c>
      <c r="G17" s="259">
        <v>125</v>
      </c>
      <c r="H17" s="408"/>
      <c r="I17" s="160"/>
      <c r="J17" s="268"/>
      <c r="K17" s="161"/>
      <c r="L17" s="159">
        <v>140</v>
      </c>
      <c r="M17" s="160">
        <v>125</v>
      </c>
      <c r="N17" s="159"/>
      <c r="O17" s="160"/>
      <c r="P17" s="159"/>
      <c r="Q17" s="160"/>
      <c r="R17" s="159">
        <v>74</v>
      </c>
      <c r="S17" s="160">
        <v>45</v>
      </c>
      <c r="T17" s="192"/>
      <c r="U17" s="483"/>
      <c r="V17" s="159"/>
      <c r="W17" s="160"/>
      <c r="X17" s="192"/>
      <c r="Y17" s="160"/>
      <c r="Z17" s="192"/>
      <c r="AA17" s="160"/>
      <c r="AB17" s="192"/>
      <c r="AC17" s="160"/>
      <c r="AD17" s="192"/>
      <c r="AE17" s="160"/>
      <c r="AF17" s="192"/>
      <c r="AG17" s="624"/>
      <c r="AH17" s="192"/>
      <c r="AI17" s="160"/>
      <c r="AJ17" s="258"/>
      <c r="AK17" s="259"/>
      <c r="AL17" s="258"/>
      <c r="AM17" s="259"/>
      <c r="AN17" s="192"/>
      <c r="AO17" s="160"/>
      <c r="AP17" s="151">
        <f t="shared" si="1"/>
        <v>8</v>
      </c>
    </row>
    <row r="18" spans="1:285" s="59" customFormat="1" ht="20.25" customHeight="1" x14ac:dyDescent="0.35">
      <c r="A18" s="151">
        <f t="shared" si="0"/>
        <v>9</v>
      </c>
      <c r="B18" s="109" t="s">
        <v>50</v>
      </c>
      <c r="C18" s="61">
        <v>2006</v>
      </c>
      <c r="D18" s="102" t="s">
        <v>28</v>
      </c>
      <c r="E18" s="318">
        <f t="shared" si="2"/>
        <v>270</v>
      </c>
      <c r="F18" s="258">
        <v>147</v>
      </c>
      <c r="G18" s="259">
        <v>12.5</v>
      </c>
      <c r="H18" s="159"/>
      <c r="I18" s="411"/>
      <c r="J18" s="268"/>
      <c r="K18" s="161"/>
      <c r="L18" s="251">
        <v>146</v>
      </c>
      <c r="M18" s="259">
        <v>37.5</v>
      </c>
      <c r="N18" s="159"/>
      <c r="O18" s="160"/>
      <c r="P18" s="159"/>
      <c r="Q18" s="160"/>
      <c r="R18" s="159">
        <v>73</v>
      </c>
      <c r="S18" s="160">
        <v>70</v>
      </c>
      <c r="T18" s="192"/>
      <c r="U18" s="483"/>
      <c r="V18" s="159">
        <v>72</v>
      </c>
      <c r="W18" s="160">
        <v>100</v>
      </c>
      <c r="X18" s="192">
        <v>75</v>
      </c>
      <c r="Y18" s="160">
        <v>50</v>
      </c>
      <c r="Z18" s="192"/>
      <c r="AA18" s="160"/>
      <c r="AB18" s="192"/>
      <c r="AC18" s="160"/>
      <c r="AD18" s="192"/>
      <c r="AE18" s="160"/>
      <c r="AF18" s="192"/>
      <c r="AG18" s="624"/>
      <c r="AH18" s="192"/>
      <c r="AI18" s="160"/>
      <c r="AJ18" s="192"/>
      <c r="AK18" s="160"/>
      <c r="AL18" s="192"/>
      <c r="AM18" s="160"/>
      <c r="AN18" s="192"/>
      <c r="AO18" s="160"/>
      <c r="AP18" s="151">
        <f t="shared" si="1"/>
        <v>9</v>
      </c>
    </row>
    <row r="19" spans="1:285" s="59" customFormat="1" ht="20.25" customHeight="1" x14ac:dyDescent="0.35">
      <c r="A19" s="151">
        <f t="shared" si="0"/>
        <v>10</v>
      </c>
      <c r="B19" s="109" t="s">
        <v>51</v>
      </c>
      <c r="C19" s="61">
        <v>2006</v>
      </c>
      <c r="D19" s="102" t="s">
        <v>47</v>
      </c>
      <c r="E19" s="318">
        <f t="shared" si="2"/>
        <v>262.12</v>
      </c>
      <c r="F19" s="258">
        <v>153</v>
      </c>
      <c r="G19" s="259">
        <v>3.12</v>
      </c>
      <c r="H19" s="269"/>
      <c r="I19" s="410"/>
      <c r="J19" s="268">
        <v>84</v>
      </c>
      <c r="K19" s="161">
        <v>15</v>
      </c>
      <c r="L19" s="159">
        <v>161</v>
      </c>
      <c r="M19" s="160">
        <v>0</v>
      </c>
      <c r="N19" s="159">
        <v>78</v>
      </c>
      <c r="O19" s="160">
        <v>10</v>
      </c>
      <c r="P19" s="159"/>
      <c r="Q19" s="160"/>
      <c r="R19" s="159">
        <v>85</v>
      </c>
      <c r="S19" s="483">
        <v>0</v>
      </c>
      <c r="T19" s="192">
        <v>82</v>
      </c>
      <c r="U19" s="160">
        <v>6</v>
      </c>
      <c r="V19" s="159"/>
      <c r="W19" s="160"/>
      <c r="X19" s="192"/>
      <c r="Y19" s="160"/>
      <c r="Z19" s="192">
        <v>86</v>
      </c>
      <c r="AA19" s="160">
        <v>11</v>
      </c>
      <c r="AB19" s="192">
        <v>88</v>
      </c>
      <c r="AC19" s="160">
        <v>6</v>
      </c>
      <c r="AD19" s="192">
        <v>85</v>
      </c>
      <c r="AE19" s="160">
        <v>30</v>
      </c>
      <c r="AF19" s="258">
        <v>84</v>
      </c>
      <c r="AG19" s="259">
        <v>6</v>
      </c>
      <c r="AH19" s="258"/>
      <c r="AI19" s="625"/>
      <c r="AJ19" s="192">
        <v>79</v>
      </c>
      <c r="AK19" s="160">
        <v>60</v>
      </c>
      <c r="AL19" s="192">
        <v>76</v>
      </c>
      <c r="AM19" s="160">
        <v>45</v>
      </c>
      <c r="AN19" s="192">
        <v>74</v>
      </c>
      <c r="AO19" s="160">
        <v>70</v>
      </c>
      <c r="AP19" s="151">
        <f t="shared" si="1"/>
        <v>10</v>
      </c>
    </row>
    <row r="20" spans="1:285" s="59" customFormat="1" ht="20.25" customHeight="1" x14ac:dyDescent="0.35">
      <c r="A20" s="151">
        <f t="shared" si="0"/>
        <v>11</v>
      </c>
      <c r="B20" s="109" t="s">
        <v>64</v>
      </c>
      <c r="C20" s="61">
        <v>2007</v>
      </c>
      <c r="D20" s="102" t="s">
        <v>21</v>
      </c>
      <c r="E20" s="318">
        <f t="shared" si="2"/>
        <v>234.75</v>
      </c>
      <c r="F20" s="258">
        <v>147</v>
      </c>
      <c r="G20" s="259">
        <v>12.5</v>
      </c>
      <c r="H20" s="159"/>
      <c r="I20" s="411"/>
      <c r="J20" s="268">
        <v>77</v>
      </c>
      <c r="K20" s="161">
        <v>40</v>
      </c>
      <c r="L20" s="159">
        <v>158</v>
      </c>
      <c r="M20" s="160">
        <v>3.75</v>
      </c>
      <c r="N20" s="159">
        <v>76</v>
      </c>
      <c r="O20" s="160">
        <v>45</v>
      </c>
      <c r="P20" s="159">
        <v>78</v>
      </c>
      <c r="Q20" s="160">
        <v>17.5</v>
      </c>
      <c r="R20" s="159">
        <v>80</v>
      </c>
      <c r="S20" s="160">
        <v>11</v>
      </c>
      <c r="T20" s="192">
        <v>75</v>
      </c>
      <c r="U20" s="160">
        <v>35</v>
      </c>
      <c r="V20" s="159"/>
      <c r="W20" s="483"/>
      <c r="X20" s="192"/>
      <c r="Y20" s="160"/>
      <c r="Z20" s="192">
        <v>81</v>
      </c>
      <c r="AA20" s="160">
        <v>30</v>
      </c>
      <c r="AB20" s="192">
        <v>81</v>
      </c>
      <c r="AC20" s="160">
        <v>40</v>
      </c>
      <c r="AD20" s="192"/>
      <c r="AE20" s="160"/>
      <c r="AF20" s="192"/>
      <c r="AG20" s="624"/>
      <c r="AH20" s="192"/>
      <c r="AI20" s="160"/>
      <c r="AJ20" s="192"/>
      <c r="AK20" s="160"/>
      <c r="AL20" s="192"/>
      <c r="AM20" s="160"/>
      <c r="AN20" s="192"/>
      <c r="AO20" s="160"/>
      <c r="AP20" s="151">
        <f t="shared" si="1"/>
        <v>11</v>
      </c>
    </row>
    <row r="21" spans="1:285" s="59" customFormat="1" ht="20.25" customHeight="1" x14ac:dyDescent="0.35">
      <c r="A21" s="151">
        <f t="shared" si="0"/>
        <v>12</v>
      </c>
      <c r="B21" s="298" t="s">
        <v>169</v>
      </c>
      <c r="C21" s="74">
        <v>2005</v>
      </c>
      <c r="D21" s="40" t="s">
        <v>81</v>
      </c>
      <c r="E21" s="318">
        <f t="shared" si="2"/>
        <v>230.48999999999998</v>
      </c>
      <c r="F21" s="258">
        <v>146</v>
      </c>
      <c r="G21" s="259">
        <v>18.75</v>
      </c>
      <c r="H21" s="159">
        <v>74</v>
      </c>
      <c r="I21" s="160">
        <v>53.33</v>
      </c>
      <c r="J21" s="268"/>
      <c r="K21" s="407"/>
      <c r="L21" s="159">
        <v>142</v>
      </c>
      <c r="M21" s="160">
        <v>62.5</v>
      </c>
      <c r="N21" s="159">
        <v>77</v>
      </c>
      <c r="O21" s="160">
        <v>21.66</v>
      </c>
      <c r="P21" s="159">
        <v>77</v>
      </c>
      <c r="Q21" s="160">
        <v>30</v>
      </c>
      <c r="R21" s="159">
        <v>82</v>
      </c>
      <c r="S21" s="160">
        <v>5.25</v>
      </c>
      <c r="T21" s="192">
        <v>76</v>
      </c>
      <c r="U21" s="160">
        <v>17.5</v>
      </c>
      <c r="V21" s="159"/>
      <c r="W21" s="483"/>
      <c r="X21" s="192">
        <v>79</v>
      </c>
      <c r="Y21" s="160">
        <v>13.5</v>
      </c>
      <c r="Z21" s="192"/>
      <c r="AA21" s="160"/>
      <c r="AB21" s="192">
        <v>87</v>
      </c>
      <c r="AC21" s="160">
        <v>8</v>
      </c>
      <c r="AD21" s="192"/>
      <c r="AE21" s="160"/>
      <c r="AF21" s="192"/>
      <c r="AG21" s="624"/>
      <c r="AH21" s="192"/>
      <c r="AI21" s="160"/>
      <c r="AJ21" s="192"/>
      <c r="AK21" s="160"/>
      <c r="AL21" s="192"/>
      <c r="AM21" s="160"/>
      <c r="AN21" s="192"/>
      <c r="AO21" s="160"/>
      <c r="AP21" s="151">
        <f t="shared" si="1"/>
        <v>12</v>
      </c>
      <c r="AQ21" s="358" t="s">
        <v>184</v>
      </c>
      <c r="AR21" s="359" t="s">
        <v>185</v>
      </c>
      <c r="AS21" s="360">
        <v>0.25</v>
      </c>
      <c r="AT21" s="361" t="s">
        <v>317</v>
      </c>
    </row>
    <row r="22" spans="1:285" s="59" customFormat="1" ht="20.25" customHeight="1" x14ac:dyDescent="0.35">
      <c r="A22" s="151">
        <f t="shared" si="0"/>
        <v>13</v>
      </c>
      <c r="B22" s="109" t="s">
        <v>63</v>
      </c>
      <c r="C22" s="61">
        <v>2006</v>
      </c>
      <c r="D22" s="102" t="s">
        <v>39</v>
      </c>
      <c r="E22" s="318">
        <f t="shared" si="2"/>
        <v>210</v>
      </c>
      <c r="F22" s="258">
        <v>145</v>
      </c>
      <c r="G22" s="259">
        <v>25</v>
      </c>
      <c r="H22" s="269"/>
      <c r="I22" s="410"/>
      <c r="J22" s="268"/>
      <c r="K22" s="161"/>
      <c r="L22" s="159">
        <v>148</v>
      </c>
      <c r="M22" s="160">
        <v>25</v>
      </c>
      <c r="N22" s="159"/>
      <c r="O22" s="160"/>
      <c r="P22" s="159"/>
      <c r="Q22" s="160"/>
      <c r="R22" s="159">
        <v>75</v>
      </c>
      <c r="S22" s="160">
        <v>25</v>
      </c>
      <c r="T22" s="192">
        <v>75</v>
      </c>
      <c r="U22" s="160">
        <v>35</v>
      </c>
      <c r="V22" s="159"/>
      <c r="W22" s="483"/>
      <c r="X22" s="192">
        <v>74</v>
      </c>
      <c r="Y22" s="160">
        <v>70</v>
      </c>
      <c r="Z22" s="192"/>
      <c r="AA22" s="160"/>
      <c r="AB22" s="192"/>
      <c r="AC22" s="160"/>
      <c r="AD22" s="192"/>
      <c r="AE22" s="160"/>
      <c r="AF22" s="192"/>
      <c r="AG22" s="624"/>
      <c r="AH22" s="192"/>
      <c r="AI22" s="160"/>
      <c r="AJ22" s="192"/>
      <c r="AK22" s="160"/>
      <c r="AL22" s="192">
        <v>77</v>
      </c>
      <c r="AM22" s="160">
        <v>30</v>
      </c>
      <c r="AN22" s="192"/>
      <c r="AO22" s="160"/>
      <c r="AP22" s="151">
        <f t="shared" si="1"/>
        <v>13</v>
      </c>
      <c r="AQ22" s="362">
        <v>1</v>
      </c>
      <c r="AR22" s="363">
        <v>100</v>
      </c>
      <c r="AS22" s="364">
        <f>AR22*AS21</f>
        <v>25</v>
      </c>
      <c r="AT22" s="361">
        <f t="shared" ref="AT22:AT36" si="3">SUM(AR22:AS22)</f>
        <v>125</v>
      </c>
    </row>
    <row r="23" spans="1:285" s="59" customFormat="1" ht="20.25" customHeight="1" x14ac:dyDescent="0.35">
      <c r="A23" s="151">
        <f t="shared" si="0"/>
        <v>14</v>
      </c>
      <c r="B23" s="404" t="s">
        <v>293</v>
      </c>
      <c r="C23" s="104">
        <v>2007</v>
      </c>
      <c r="D23" s="562" t="s">
        <v>584</v>
      </c>
      <c r="E23" s="318">
        <f t="shared" si="2"/>
        <v>170</v>
      </c>
      <c r="F23" s="258"/>
      <c r="G23" s="259"/>
      <c r="H23" s="269"/>
      <c r="I23" s="270"/>
      <c r="J23" s="268"/>
      <c r="K23" s="161"/>
      <c r="L23" s="159"/>
      <c r="M23" s="160"/>
      <c r="N23" s="159"/>
      <c r="O23" s="160"/>
      <c r="P23" s="159"/>
      <c r="Q23" s="160"/>
      <c r="R23" s="159"/>
      <c r="S23" s="160"/>
      <c r="T23" s="192"/>
      <c r="U23" s="160"/>
      <c r="V23" s="159"/>
      <c r="W23" s="160"/>
      <c r="X23" s="192"/>
      <c r="Y23" s="160"/>
      <c r="Z23" s="192"/>
      <c r="AA23" s="160"/>
      <c r="AB23" s="192"/>
      <c r="AC23" s="160"/>
      <c r="AD23" s="192"/>
      <c r="AE23" s="160"/>
      <c r="AF23" s="192"/>
      <c r="AG23" s="624"/>
      <c r="AH23" s="192">
        <v>78</v>
      </c>
      <c r="AI23" s="160">
        <v>70</v>
      </c>
      <c r="AJ23" s="192">
        <v>78</v>
      </c>
      <c r="AK23" s="160">
        <v>100</v>
      </c>
      <c r="AL23" s="192"/>
      <c r="AM23" s="160"/>
      <c r="AN23" s="192"/>
      <c r="AO23" s="160"/>
      <c r="AP23" s="151">
        <f t="shared" si="1"/>
        <v>14</v>
      </c>
      <c r="AQ23" s="365">
        <f t="shared" si="1"/>
        <v>2</v>
      </c>
      <c r="AR23" s="366">
        <v>70</v>
      </c>
      <c r="AS23" s="367">
        <f>AR23*AS21</f>
        <v>17.5</v>
      </c>
      <c r="AT23" s="361">
        <f t="shared" si="3"/>
        <v>87.5</v>
      </c>
    </row>
    <row r="24" spans="1:285" s="59" customFormat="1" ht="20.25" customHeight="1" x14ac:dyDescent="0.35">
      <c r="A24" s="151">
        <f t="shared" si="0"/>
        <v>15</v>
      </c>
      <c r="B24" s="109" t="s">
        <v>62</v>
      </c>
      <c r="C24" s="61">
        <v>2007</v>
      </c>
      <c r="D24" s="102" t="s">
        <v>29</v>
      </c>
      <c r="E24" s="318">
        <f t="shared" si="2"/>
        <v>135.08000000000001</v>
      </c>
      <c r="F24" s="258">
        <v>147</v>
      </c>
      <c r="G24" s="259">
        <v>12.5</v>
      </c>
      <c r="H24" s="159"/>
      <c r="I24" s="411"/>
      <c r="J24" s="268"/>
      <c r="K24" s="161"/>
      <c r="L24" s="159">
        <v>151</v>
      </c>
      <c r="M24" s="160">
        <v>15</v>
      </c>
      <c r="N24" s="159">
        <v>76</v>
      </c>
      <c r="O24" s="160">
        <v>45</v>
      </c>
      <c r="P24" s="159">
        <v>76</v>
      </c>
      <c r="Q24" s="160">
        <v>45</v>
      </c>
      <c r="R24" s="159">
        <v>82</v>
      </c>
      <c r="S24" s="160">
        <v>5.25</v>
      </c>
      <c r="T24" s="192"/>
      <c r="U24" s="483"/>
      <c r="V24" s="159"/>
      <c r="W24" s="160"/>
      <c r="X24" s="192"/>
      <c r="Y24" s="160"/>
      <c r="Z24" s="192"/>
      <c r="AA24" s="160"/>
      <c r="AB24" s="258">
        <v>86</v>
      </c>
      <c r="AC24" s="259">
        <v>12.33</v>
      </c>
      <c r="AD24" s="192"/>
      <c r="AE24" s="160"/>
      <c r="AF24" s="192"/>
      <c r="AG24" s="624"/>
      <c r="AH24" s="192"/>
      <c r="AI24" s="160"/>
      <c r="AJ24" s="192"/>
      <c r="AK24" s="160"/>
      <c r="AL24" s="192"/>
      <c r="AM24" s="160"/>
      <c r="AN24" s="192"/>
      <c r="AO24" s="160"/>
      <c r="AP24" s="151">
        <f t="shared" si="1"/>
        <v>15</v>
      </c>
      <c r="AQ24" s="362">
        <f t="shared" si="1"/>
        <v>3</v>
      </c>
      <c r="AR24" s="363">
        <v>50</v>
      </c>
      <c r="AS24" s="364">
        <f>AR24*AS21</f>
        <v>12.5</v>
      </c>
      <c r="AT24" s="361">
        <f t="shared" si="3"/>
        <v>62.5</v>
      </c>
    </row>
    <row r="25" spans="1:285" s="59" customFormat="1" ht="20.25" customHeight="1" x14ac:dyDescent="0.35">
      <c r="A25" s="151">
        <f t="shared" si="0"/>
        <v>16</v>
      </c>
      <c r="B25" s="298" t="s">
        <v>57</v>
      </c>
      <c r="C25" s="72">
        <v>2005</v>
      </c>
      <c r="D25" s="40" t="s">
        <v>29</v>
      </c>
      <c r="E25" s="318">
        <f t="shared" si="2"/>
        <v>125</v>
      </c>
      <c r="F25" s="258">
        <v>139</v>
      </c>
      <c r="G25" s="259">
        <v>75</v>
      </c>
      <c r="H25" s="269"/>
      <c r="I25" s="410"/>
      <c r="J25" s="268"/>
      <c r="K25" s="161"/>
      <c r="L25" s="159">
        <v>145</v>
      </c>
      <c r="M25" s="160">
        <v>50</v>
      </c>
      <c r="N25" s="159"/>
      <c r="O25" s="160"/>
      <c r="P25" s="159"/>
      <c r="Q25" s="160"/>
      <c r="R25" s="159"/>
      <c r="S25" s="483"/>
      <c r="T25" s="192"/>
      <c r="U25" s="160"/>
      <c r="V25" s="159"/>
      <c r="W25" s="160"/>
      <c r="X25" s="192"/>
      <c r="Y25" s="160"/>
      <c r="Z25" s="192"/>
      <c r="AA25" s="160"/>
      <c r="AB25" s="192"/>
      <c r="AC25" s="160"/>
      <c r="AD25" s="192"/>
      <c r="AE25" s="160"/>
      <c r="AF25" s="192"/>
      <c r="AG25" s="624"/>
      <c r="AH25" s="192"/>
      <c r="AI25" s="160"/>
      <c r="AJ25" s="192"/>
      <c r="AK25" s="160"/>
      <c r="AL25" s="192"/>
      <c r="AM25" s="160"/>
      <c r="AN25" s="192"/>
      <c r="AO25" s="160"/>
      <c r="AP25" s="151">
        <f t="shared" si="1"/>
        <v>16</v>
      </c>
      <c r="AQ25" s="365">
        <f t="shared" si="1"/>
        <v>4</v>
      </c>
      <c r="AR25" s="366">
        <v>40</v>
      </c>
      <c r="AS25" s="367">
        <f>AR25*AS21</f>
        <v>10</v>
      </c>
      <c r="AT25" s="361">
        <f t="shared" si="3"/>
        <v>50</v>
      </c>
    </row>
    <row r="26" spans="1:285" s="59" customFormat="1" ht="20.25" customHeight="1" x14ac:dyDescent="0.35">
      <c r="A26" s="151">
        <f t="shared" si="0"/>
        <v>17</v>
      </c>
      <c r="B26" s="109" t="s">
        <v>153</v>
      </c>
      <c r="C26" s="61">
        <v>2006</v>
      </c>
      <c r="D26" s="102" t="s">
        <v>10</v>
      </c>
      <c r="E26" s="318">
        <f t="shared" si="2"/>
        <v>115.37</v>
      </c>
      <c r="F26" s="258">
        <v>153</v>
      </c>
      <c r="G26" s="259">
        <v>3.12</v>
      </c>
      <c r="H26" s="159">
        <v>81</v>
      </c>
      <c r="I26" s="160">
        <v>13.5</v>
      </c>
      <c r="J26" s="268"/>
      <c r="K26" s="407"/>
      <c r="L26" s="159">
        <v>155</v>
      </c>
      <c r="M26" s="160">
        <v>8.75</v>
      </c>
      <c r="N26" s="159"/>
      <c r="O26" s="160"/>
      <c r="P26" s="159">
        <v>76</v>
      </c>
      <c r="Q26" s="160">
        <v>45</v>
      </c>
      <c r="R26" s="159"/>
      <c r="S26" s="483"/>
      <c r="T26" s="192"/>
      <c r="U26" s="160"/>
      <c r="V26" s="159">
        <v>83</v>
      </c>
      <c r="W26" s="160">
        <v>15</v>
      </c>
      <c r="X26" s="192"/>
      <c r="Y26" s="160"/>
      <c r="Z26" s="192"/>
      <c r="AA26" s="160"/>
      <c r="AB26" s="192">
        <v>84</v>
      </c>
      <c r="AC26" s="160">
        <v>30</v>
      </c>
      <c r="AD26" s="192"/>
      <c r="AE26" s="160"/>
      <c r="AF26" s="192"/>
      <c r="AG26" s="624"/>
      <c r="AH26" s="192"/>
      <c r="AI26" s="160"/>
      <c r="AJ26" s="192"/>
      <c r="AK26" s="160"/>
      <c r="AL26" s="192"/>
      <c r="AM26" s="160"/>
      <c r="AN26" s="192"/>
      <c r="AO26" s="160"/>
      <c r="AP26" s="151">
        <f t="shared" si="1"/>
        <v>17</v>
      </c>
      <c r="AQ26" s="362">
        <f t="shared" si="1"/>
        <v>5</v>
      </c>
      <c r="AR26" s="363">
        <v>30</v>
      </c>
      <c r="AS26" s="364">
        <f>AR26*AS21</f>
        <v>7.5</v>
      </c>
      <c r="AT26" s="361">
        <f t="shared" si="3"/>
        <v>37.5</v>
      </c>
    </row>
    <row r="27" spans="1:285" s="59" customFormat="1" ht="20.25" customHeight="1" x14ac:dyDescent="0.35">
      <c r="A27" s="151">
        <f t="shared" si="0"/>
        <v>18</v>
      </c>
      <c r="B27" s="314" t="s">
        <v>171</v>
      </c>
      <c r="C27" s="61">
        <v>2006</v>
      </c>
      <c r="D27" s="315" t="s">
        <v>19</v>
      </c>
      <c r="E27" s="318">
        <f t="shared" si="2"/>
        <v>96.5</v>
      </c>
      <c r="F27" s="258"/>
      <c r="G27" s="409"/>
      <c r="H27" s="269">
        <v>85</v>
      </c>
      <c r="I27" s="270">
        <v>9</v>
      </c>
      <c r="J27" s="268">
        <v>77</v>
      </c>
      <c r="K27" s="161">
        <v>40</v>
      </c>
      <c r="L27" s="159"/>
      <c r="M27" s="160"/>
      <c r="N27" s="159">
        <v>87</v>
      </c>
      <c r="O27" s="160">
        <v>3</v>
      </c>
      <c r="P27" s="159">
        <v>80</v>
      </c>
      <c r="Q27" s="160">
        <v>10</v>
      </c>
      <c r="R27" s="159">
        <v>98</v>
      </c>
      <c r="S27" s="160">
        <v>0</v>
      </c>
      <c r="T27" s="192">
        <v>81</v>
      </c>
      <c r="U27" s="160">
        <v>8</v>
      </c>
      <c r="V27" s="159">
        <v>89</v>
      </c>
      <c r="W27" s="160">
        <v>11</v>
      </c>
      <c r="X27" s="192">
        <v>90</v>
      </c>
      <c r="Y27" s="160">
        <v>3.5</v>
      </c>
      <c r="Z27" s="192">
        <v>87</v>
      </c>
      <c r="AA27" s="160">
        <v>8</v>
      </c>
      <c r="AB27" s="192"/>
      <c r="AC27" s="483"/>
      <c r="AD27" s="192"/>
      <c r="AE27" s="624"/>
      <c r="AF27" s="192">
        <v>87</v>
      </c>
      <c r="AG27" s="160">
        <v>4</v>
      </c>
      <c r="AH27" s="192"/>
      <c r="AI27" s="160"/>
      <c r="AJ27" s="192"/>
      <c r="AK27" s="160"/>
      <c r="AL27" s="192"/>
      <c r="AM27" s="160"/>
      <c r="AN27" s="192"/>
      <c r="AO27" s="160"/>
      <c r="AP27" s="151">
        <f t="shared" si="1"/>
        <v>18</v>
      </c>
      <c r="AQ27" s="365">
        <f t="shared" si="1"/>
        <v>6</v>
      </c>
      <c r="AR27" s="366">
        <v>20</v>
      </c>
      <c r="AS27" s="367">
        <f>AR27*AS21</f>
        <v>5</v>
      </c>
      <c r="AT27" s="361">
        <f t="shared" si="3"/>
        <v>25</v>
      </c>
    </row>
    <row r="28" spans="1:285" s="59" customFormat="1" ht="20.25" customHeight="1" x14ac:dyDescent="0.35">
      <c r="A28" s="151">
        <f t="shared" si="0"/>
        <v>19</v>
      </c>
      <c r="B28" s="298" t="s">
        <v>433</v>
      </c>
      <c r="C28" s="61">
        <v>2006</v>
      </c>
      <c r="D28" s="40" t="s">
        <v>29</v>
      </c>
      <c r="E28" s="318">
        <f t="shared" si="2"/>
        <v>77.33</v>
      </c>
      <c r="F28" s="258"/>
      <c r="G28" s="409"/>
      <c r="H28" s="159"/>
      <c r="I28" s="160"/>
      <c r="J28" s="268"/>
      <c r="K28" s="161"/>
      <c r="L28" s="159"/>
      <c r="M28" s="160"/>
      <c r="N28" s="159"/>
      <c r="O28" s="160"/>
      <c r="P28" s="159">
        <v>89</v>
      </c>
      <c r="Q28" s="160">
        <v>0</v>
      </c>
      <c r="R28" s="159"/>
      <c r="S28" s="514"/>
      <c r="T28" s="192"/>
      <c r="U28" s="160"/>
      <c r="V28" s="159"/>
      <c r="W28" s="160"/>
      <c r="X28" s="192"/>
      <c r="Y28" s="160"/>
      <c r="Z28" s="192"/>
      <c r="AA28" s="160"/>
      <c r="AB28" s="258">
        <v>86</v>
      </c>
      <c r="AC28" s="259">
        <v>12.33</v>
      </c>
      <c r="AD28" s="192"/>
      <c r="AE28" s="624"/>
      <c r="AF28" s="192">
        <v>77</v>
      </c>
      <c r="AG28" s="160">
        <v>35</v>
      </c>
      <c r="AH28" s="192">
        <v>84</v>
      </c>
      <c r="AI28" s="160">
        <v>30</v>
      </c>
      <c r="AJ28" s="192"/>
      <c r="AK28" s="160"/>
      <c r="AL28" s="192"/>
      <c r="AM28" s="160"/>
      <c r="AN28" s="192"/>
      <c r="AO28" s="160"/>
      <c r="AP28" s="151">
        <f t="shared" si="1"/>
        <v>19</v>
      </c>
      <c r="AQ28" s="362">
        <f t="shared" si="1"/>
        <v>7</v>
      </c>
      <c r="AR28" s="363">
        <v>15</v>
      </c>
      <c r="AS28" s="369">
        <f>AR28*AS21</f>
        <v>3.75</v>
      </c>
      <c r="AT28" s="361">
        <f t="shared" si="3"/>
        <v>18.75</v>
      </c>
      <c r="JQ28" s="20"/>
      <c r="JR28" s="20"/>
      <c r="JS28" s="20"/>
      <c r="JT28" s="20"/>
      <c r="JU28" s="20"/>
      <c r="JV28" s="20"/>
      <c r="JW28" s="20"/>
      <c r="JX28" s="20"/>
      <c r="JY28" s="20"/>
    </row>
    <row r="29" spans="1:285" s="59" customFormat="1" ht="20.25" customHeight="1" x14ac:dyDescent="0.35">
      <c r="A29" s="151">
        <f t="shared" si="0"/>
        <v>20</v>
      </c>
      <c r="B29" s="301" t="s">
        <v>592</v>
      </c>
      <c r="C29" s="74">
        <v>2007</v>
      </c>
      <c r="D29" s="291" t="s">
        <v>546</v>
      </c>
      <c r="E29" s="318">
        <f t="shared" si="2"/>
        <v>75</v>
      </c>
      <c r="F29" s="258"/>
      <c r="G29" s="259"/>
      <c r="H29" s="159"/>
      <c r="I29" s="160"/>
      <c r="J29" s="268"/>
      <c r="K29" s="161"/>
      <c r="L29" s="159"/>
      <c r="M29" s="160"/>
      <c r="N29" s="159"/>
      <c r="O29" s="160"/>
      <c r="P29" s="159"/>
      <c r="Q29" s="160"/>
      <c r="R29" s="251"/>
      <c r="S29" s="160"/>
      <c r="T29" s="192"/>
      <c r="U29" s="160"/>
      <c r="V29" s="159"/>
      <c r="W29" s="160"/>
      <c r="X29" s="192"/>
      <c r="Y29" s="160"/>
      <c r="Z29" s="192"/>
      <c r="AA29" s="160"/>
      <c r="AB29" s="192"/>
      <c r="AC29" s="160"/>
      <c r="AD29" s="192"/>
      <c r="AE29" s="624"/>
      <c r="AF29" s="192"/>
      <c r="AG29" s="160"/>
      <c r="AH29" s="192"/>
      <c r="AI29" s="160"/>
      <c r="AJ29" s="192">
        <v>89</v>
      </c>
      <c r="AK29" s="160">
        <v>15</v>
      </c>
      <c r="AL29" s="192">
        <v>81</v>
      </c>
      <c r="AM29" s="160">
        <v>20</v>
      </c>
      <c r="AN29" s="192">
        <v>81</v>
      </c>
      <c r="AO29" s="160">
        <v>40</v>
      </c>
      <c r="AP29" s="151">
        <f t="shared" si="1"/>
        <v>20</v>
      </c>
      <c r="AQ29" s="365">
        <f t="shared" si="1"/>
        <v>8</v>
      </c>
      <c r="AR29" s="366">
        <v>12</v>
      </c>
      <c r="AS29" s="367">
        <f>AR29*AS21</f>
        <v>3</v>
      </c>
      <c r="AT29" s="361">
        <f t="shared" si="3"/>
        <v>15</v>
      </c>
    </row>
    <row r="30" spans="1:285" s="59" customFormat="1" ht="20.25" customHeight="1" x14ac:dyDescent="0.35">
      <c r="A30" s="151">
        <f t="shared" si="0"/>
        <v>21</v>
      </c>
      <c r="B30" s="301" t="s">
        <v>544</v>
      </c>
      <c r="C30" s="74">
        <v>2006</v>
      </c>
      <c r="D30" s="291" t="s">
        <v>546</v>
      </c>
      <c r="E30" s="318">
        <f t="shared" si="2"/>
        <v>68.33</v>
      </c>
      <c r="F30" s="258"/>
      <c r="G30" s="259"/>
      <c r="H30" s="269"/>
      <c r="I30" s="270"/>
      <c r="J30" s="268"/>
      <c r="K30" s="161"/>
      <c r="L30" s="159"/>
      <c r="M30" s="160"/>
      <c r="N30" s="159"/>
      <c r="O30" s="160"/>
      <c r="P30" s="159"/>
      <c r="Q30" s="160"/>
      <c r="R30" s="159"/>
      <c r="S30" s="160"/>
      <c r="T30" s="192"/>
      <c r="U30" s="160"/>
      <c r="V30" s="159"/>
      <c r="W30" s="160"/>
      <c r="X30" s="192"/>
      <c r="Y30" s="160"/>
      <c r="Z30" s="192"/>
      <c r="AA30" s="160"/>
      <c r="AB30" s="192"/>
      <c r="AC30" s="160"/>
      <c r="AD30" s="192"/>
      <c r="AE30" s="624"/>
      <c r="AF30" s="192">
        <v>81</v>
      </c>
      <c r="AG30" s="160">
        <v>12.33</v>
      </c>
      <c r="AH30" s="192"/>
      <c r="AI30" s="160"/>
      <c r="AJ30" s="258">
        <v>83</v>
      </c>
      <c r="AK30" s="259">
        <v>30</v>
      </c>
      <c r="AL30" s="192">
        <v>90</v>
      </c>
      <c r="AM30" s="160">
        <v>11</v>
      </c>
      <c r="AN30" s="192">
        <v>89</v>
      </c>
      <c r="AO30" s="160">
        <v>15</v>
      </c>
      <c r="AP30" s="151">
        <f t="shared" si="1"/>
        <v>21</v>
      </c>
      <c r="AQ30" s="362">
        <f t="shared" si="1"/>
        <v>9</v>
      </c>
      <c r="AR30" s="363">
        <v>10</v>
      </c>
      <c r="AS30" s="364">
        <f>AR30*AS21</f>
        <v>2.5</v>
      </c>
      <c r="AT30" s="361">
        <f t="shared" si="3"/>
        <v>12.5</v>
      </c>
    </row>
    <row r="31" spans="1:285" s="59" customFormat="1" ht="20.25" customHeight="1" x14ac:dyDescent="0.35">
      <c r="A31" s="151">
        <f t="shared" si="0"/>
        <v>22</v>
      </c>
      <c r="B31" s="109" t="s">
        <v>65</v>
      </c>
      <c r="C31" s="61">
        <v>2007</v>
      </c>
      <c r="D31" s="406" t="s">
        <v>39</v>
      </c>
      <c r="E31" s="318">
        <f t="shared" si="2"/>
        <v>61.08</v>
      </c>
      <c r="F31" s="258">
        <v>155</v>
      </c>
      <c r="G31" s="259">
        <v>0</v>
      </c>
      <c r="H31" s="269"/>
      <c r="I31" s="410"/>
      <c r="J31" s="268"/>
      <c r="K31" s="161"/>
      <c r="L31" s="159"/>
      <c r="M31" s="160"/>
      <c r="N31" s="251"/>
      <c r="O31" s="259"/>
      <c r="P31" s="159">
        <v>83</v>
      </c>
      <c r="Q31" s="160">
        <v>3.5</v>
      </c>
      <c r="R31" s="159">
        <v>82</v>
      </c>
      <c r="S31" s="160">
        <v>5.25</v>
      </c>
      <c r="T31" s="192"/>
      <c r="U31" s="483"/>
      <c r="V31" s="159"/>
      <c r="W31" s="160"/>
      <c r="X31" s="192">
        <v>76</v>
      </c>
      <c r="Y31" s="160">
        <v>40</v>
      </c>
      <c r="Z31" s="192"/>
      <c r="AA31" s="160"/>
      <c r="AB31" s="258">
        <v>86</v>
      </c>
      <c r="AC31" s="259">
        <v>12.33</v>
      </c>
      <c r="AD31" s="258"/>
      <c r="AE31" s="625"/>
      <c r="AF31" s="192"/>
      <c r="AG31" s="160"/>
      <c r="AH31" s="192"/>
      <c r="AI31" s="160"/>
      <c r="AJ31" s="192"/>
      <c r="AK31" s="160"/>
      <c r="AL31" s="192"/>
      <c r="AM31" s="160"/>
      <c r="AN31" s="192"/>
      <c r="AO31" s="160"/>
      <c r="AP31" s="151">
        <f t="shared" si="1"/>
        <v>22</v>
      </c>
      <c r="AQ31" s="365">
        <f t="shared" si="1"/>
        <v>10</v>
      </c>
      <c r="AR31" s="366">
        <v>8</v>
      </c>
      <c r="AS31" s="367">
        <f>AR31*AS21</f>
        <v>2</v>
      </c>
      <c r="AT31" s="361">
        <f t="shared" si="3"/>
        <v>10</v>
      </c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</row>
    <row r="32" spans="1:285" s="59" customFormat="1" ht="20.25" customHeight="1" x14ac:dyDescent="0.35">
      <c r="A32" s="151">
        <f t="shared" si="0"/>
        <v>23</v>
      </c>
      <c r="B32" s="298" t="s">
        <v>271</v>
      </c>
      <c r="C32" s="61">
        <v>2006</v>
      </c>
      <c r="D32" s="40" t="s">
        <v>102</v>
      </c>
      <c r="E32" s="318">
        <f t="shared" si="2"/>
        <v>60</v>
      </c>
      <c r="F32" s="258">
        <v>166</v>
      </c>
      <c r="G32" s="259">
        <v>0</v>
      </c>
      <c r="H32" s="269"/>
      <c r="I32" s="410"/>
      <c r="J32" s="268"/>
      <c r="K32" s="161"/>
      <c r="L32" s="159">
        <v>167</v>
      </c>
      <c r="M32" s="160">
        <v>0</v>
      </c>
      <c r="N32" s="159"/>
      <c r="O32" s="160"/>
      <c r="P32" s="159"/>
      <c r="Q32" s="160"/>
      <c r="R32" s="159"/>
      <c r="S32" s="483"/>
      <c r="T32" s="192"/>
      <c r="U32" s="160"/>
      <c r="V32" s="159"/>
      <c r="W32" s="160"/>
      <c r="X32" s="192">
        <v>81</v>
      </c>
      <c r="Y32" s="160">
        <v>10</v>
      </c>
      <c r="Z32" s="192">
        <v>79</v>
      </c>
      <c r="AA32" s="160">
        <v>50</v>
      </c>
      <c r="AB32" s="192"/>
      <c r="AC32" s="160"/>
      <c r="AD32" s="192"/>
      <c r="AE32" s="624"/>
      <c r="AF32" s="192"/>
      <c r="AG32" s="160"/>
      <c r="AH32" s="192"/>
      <c r="AI32" s="160"/>
      <c r="AJ32" s="192"/>
      <c r="AK32" s="160"/>
      <c r="AL32" s="192"/>
      <c r="AM32" s="160"/>
      <c r="AN32" s="192"/>
      <c r="AO32" s="160"/>
      <c r="AP32" s="151">
        <f t="shared" si="1"/>
        <v>23</v>
      </c>
      <c r="AQ32" s="362">
        <f t="shared" si="1"/>
        <v>11</v>
      </c>
      <c r="AR32" s="363">
        <v>6</v>
      </c>
      <c r="AS32" s="369">
        <f>AR32*AS21</f>
        <v>1.5</v>
      </c>
      <c r="AT32" s="361">
        <f t="shared" si="3"/>
        <v>7.5</v>
      </c>
    </row>
    <row r="33" spans="1:46" s="59" customFormat="1" ht="20.25" customHeight="1" x14ac:dyDescent="0.35">
      <c r="A33" s="151">
        <f t="shared" si="0"/>
        <v>24</v>
      </c>
      <c r="B33" s="301" t="s">
        <v>542</v>
      </c>
      <c r="C33" s="74">
        <v>2006</v>
      </c>
      <c r="D33" s="291" t="s">
        <v>29</v>
      </c>
      <c r="E33" s="318">
        <f t="shared" si="2"/>
        <v>50</v>
      </c>
      <c r="F33" s="258"/>
      <c r="G33" s="259"/>
      <c r="H33" s="269"/>
      <c r="I33" s="270"/>
      <c r="J33" s="268"/>
      <c r="K33" s="161"/>
      <c r="L33" s="159"/>
      <c r="M33" s="160"/>
      <c r="N33" s="159"/>
      <c r="O33" s="160"/>
      <c r="P33" s="159"/>
      <c r="Q33" s="160"/>
      <c r="R33" s="159"/>
      <c r="S33" s="160"/>
      <c r="T33" s="192"/>
      <c r="U33" s="160"/>
      <c r="V33" s="251"/>
      <c r="W33" s="259"/>
      <c r="X33" s="192"/>
      <c r="Y33" s="160"/>
      <c r="Z33" s="192"/>
      <c r="AA33" s="160"/>
      <c r="AB33" s="192"/>
      <c r="AC33" s="160"/>
      <c r="AD33" s="192"/>
      <c r="AE33" s="624"/>
      <c r="AF33" s="192">
        <v>76</v>
      </c>
      <c r="AG33" s="160">
        <v>50</v>
      </c>
      <c r="AH33" s="192"/>
      <c r="AI33" s="160"/>
      <c r="AJ33" s="192"/>
      <c r="AK33" s="160"/>
      <c r="AL33" s="192"/>
      <c r="AM33" s="160"/>
      <c r="AN33" s="192"/>
      <c r="AO33" s="160"/>
      <c r="AP33" s="151">
        <f t="shared" si="1"/>
        <v>24</v>
      </c>
      <c r="AQ33" s="365">
        <f t="shared" si="1"/>
        <v>12</v>
      </c>
      <c r="AR33" s="366">
        <v>4</v>
      </c>
      <c r="AS33" s="367">
        <f>AR33*AS21</f>
        <v>1</v>
      </c>
      <c r="AT33" s="361">
        <f t="shared" si="3"/>
        <v>5</v>
      </c>
    </row>
    <row r="34" spans="1:46" s="59" customFormat="1" ht="20.25" customHeight="1" x14ac:dyDescent="0.35">
      <c r="A34" s="151">
        <f t="shared" si="0"/>
        <v>25</v>
      </c>
      <c r="B34" s="612" t="s">
        <v>596</v>
      </c>
      <c r="C34" s="74">
        <v>2007</v>
      </c>
      <c r="D34" s="291" t="s">
        <v>23</v>
      </c>
      <c r="E34" s="318">
        <f t="shared" si="2"/>
        <v>40</v>
      </c>
      <c r="F34" s="258"/>
      <c r="G34" s="259"/>
      <c r="H34" s="269"/>
      <c r="I34" s="270"/>
      <c r="J34" s="268"/>
      <c r="K34" s="161"/>
      <c r="L34" s="159"/>
      <c r="M34" s="160"/>
      <c r="N34" s="159"/>
      <c r="O34" s="160"/>
      <c r="P34" s="159"/>
      <c r="Q34" s="160"/>
      <c r="R34" s="159"/>
      <c r="S34" s="160"/>
      <c r="T34" s="192"/>
      <c r="U34" s="160"/>
      <c r="V34" s="159"/>
      <c r="W34" s="160"/>
      <c r="X34" s="192"/>
      <c r="Y34" s="160"/>
      <c r="Z34" s="192"/>
      <c r="AA34" s="160"/>
      <c r="AB34" s="192"/>
      <c r="AC34" s="160"/>
      <c r="AD34" s="192"/>
      <c r="AE34" s="624"/>
      <c r="AF34" s="192"/>
      <c r="AG34" s="160"/>
      <c r="AH34" s="192"/>
      <c r="AI34" s="160"/>
      <c r="AJ34" s="192"/>
      <c r="AK34" s="160"/>
      <c r="AL34" s="192">
        <v>85</v>
      </c>
      <c r="AM34" s="160">
        <v>15</v>
      </c>
      <c r="AN34" s="192">
        <v>84</v>
      </c>
      <c r="AO34" s="160">
        <v>25</v>
      </c>
      <c r="AP34" s="151">
        <f t="shared" si="1"/>
        <v>25</v>
      </c>
      <c r="AQ34" s="362">
        <f t="shared" si="1"/>
        <v>13</v>
      </c>
      <c r="AR34" s="363">
        <v>3</v>
      </c>
      <c r="AS34" s="369">
        <f>AR34*AS21</f>
        <v>0.75</v>
      </c>
      <c r="AT34" s="361">
        <f t="shared" si="3"/>
        <v>3.75</v>
      </c>
    </row>
    <row r="35" spans="1:46" s="59" customFormat="1" ht="20.25" customHeight="1" x14ac:dyDescent="0.35">
      <c r="A35" s="151">
        <f t="shared" si="0"/>
        <v>26</v>
      </c>
      <c r="B35" s="109" t="s">
        <v>115</v>
      </c>
      <c r="C35" s="61">
        <v>2006</v>
      </c>
      <c r="D35" s="102" t="s">
        <v>81</v>
      </c>
      <c r="E35" s="318">
        <f t="shared" si="2"/>
        <v>39.83</v>
      </c>
      <c r="F35" s="258">
        <v>159</v>
      </c>
      <c r="G35" s="259">
        <v>0</v>
      </c>
      <c r="H35" s="269"/>
      <c r="I35" s="410"/>
      <c r="J35" s="268"/>
      <c r="K35" s="161"/>
      <c r="L35" s="159">
        <v>156</v>
      </c>
      <c r="M35" s="160">
        <v>5</v>
      </c>
      <c r="N35" s="159">
        <v>79</v>
      </c>
      <c r="O35" s="160">
        <v>5</v>
      </c>
      <c r="P35" s="159">
        <v>78</v>
      </c>
      <c r="Q35" s="160">
        <v>17.5</v>
      </c>
      <c r="R35" s="159"/>
      <c r="S35" s="483"/>
      <c r="T35" s="258"/>
      <c r="U35" s="259"/>
      <c r="V35" s="251"/>
      <c r="W35" s="259"/>
      <c r="X35" s="258"/>
      <c r="Y35" s="259"/>
      <c r="Z35" s="192"/>
      <c r="AA35" s="160"/>
      <c r="AB35" s="192"/>
      <c r="AC35" s="160"/>
      <c r="AD35" s="192"/>
      <c r="AE35" s="624"/>
      <c r="AF35" s="192">
        <v>81</v>
      </c>
      <c r="AG35" s="160">
        <v>12.33</v>
      </c>
      <c r="AH35" s="192"/>
      <c r="AI35" s="160"/>
      <c r="AJ35" s="192"/>
      <c r="AK35" s="160"/>
      <c r="AL35" s="192"/>
      <c r="AM35" s="160"/>
      <c r="AN35" s="192"/>
      <c r="AO35" s="160"/>
      <c r="AP35" s="151">
        <f t="shared" si="1"/>
        <v>26</v>
      </c>
      <c r="AQ35" s="365">
        <f>AQ34+1</f>
        <v>14</v>
      </c>
      <c r="AR35" s="366">
        <v>2</v>
      </c>
      <c r="AS35" s="367">
        <f>AR35*AS21</f>
        <v>0.5</v>
      </c>
      <c r="AT35" s="361">
        <f t="shared" si="3"/>
        <v>2.5</v>
      </c>
    </row>
    <row r="36" spans="1:46" s="59" customFormat="1" ht="20.25" customHeight="1" x14ac:dyDescent="0.35">
      <c r="A36" s="151">
        <f t="shared" si="0"/>
        <v>27</v>
      </c>
      <c r="B36" s="240" t="s">
        <v>543</v>
      </c>
      <c r="C36" s="74">
        <v>2005</v>
      </c>
      <c r="D36" s="240" t="s">
        <v>29</v>
      </c>
      <c r="E36" s="318">
        <f t="shared" si="2"/>
        <v>35</v>
      </c>
      <c r="F36" s="258"/>
      <c r="G36" s="259"/>
      <c r="H36" s="269"/>
      <c r="I36" s="270"/>
      <c r="J36" s="268"/>
      <c r="K36" s="161"/>
      <c r="L36" s="159"/>
      <c r="M36" s="160"/>
      <c r="N36" s="159"/>
      <c r="O36" s="160"/>
      <c r="P36" s="159"/>
      <c r="Q36" s="160"/>
      <c r="R36" s="159"/>
      <c r="S36" s="160"/>
      <c r="T36" s="192"/>
      <c r="U36" s="160"/>
      <c r="V36" s="159"/>
      <c r="W36" s="160"/>
      <c r="X36" s="192"/>
      <c r="Y36" s="160"/>
      <c r="Z36" s="192"/>
      <c r="AA36" s="160"/>
      <c r="AB36" s="192"/>
      <c r="AC36" s="160"/>
      <c r="AD36" s="192"/>
      <c r="AE36" s="624"/>
      <c r="AF36" s="192">
        <v>77</v>
      </c>
      <c r="AG36" s="160">
        <v>35</v>
      </c>
      <c r="AH36" s="192"/>
      <c r="AI36" s="160"/>
      <c r="AJ36" s="192"/>
      <c r="AK36" s="160"/>
      <c r="AL36" s="192"/>
      <c r="AM36" s="160"/>
      <c r="AN36" s="192"/>
      <c r="AO36" s="160"/>
      <c r="AP36" s="151">
        <f t="shared" si="1"/>
        <v>27</v>
      </c>
      <c r="AQ36" s="362">
        <v>15</v>
      </c>
      <c r="AR36" s="363">
        <v>1</v>
      </c>
      <c r="AS36" s="369">
        <f>AR36*AS21</f>
        <v>0.25</v>
      </c>
      <c r="AT36" s="361">
        <f t="shared" si="3"/>
        <v>1.25</v>
      </c>
    </row>
    <row r="37" spans="1:46" s="59" customFormat="1" ht="20.25" customHeight="1" x14ac:dyDescent="0.35">
      <c r="A37" s="151">
        <f t="shared" si="0"/>
        <v>28</v>
      </c>
      <c r="B37" s="239" t="s">
        <v>315</v>
      </c>
      <c r="C37" s="61">
        <v>2007</v>
      </c>
      <c r="D37" s="239" t="s">
        <v>316</v>
      </c>
      <c r="E37" s="318">
        <f t="shared" si="2"/>
        <v>31</v>
      </c>
      <c r="F37" s="258"/>
      <c r="G37" s="409"/>
      <c r="H37" s="159"/>
      <c r="I37" s="160"/>
      <c r="J37" s="192"/>
      <c r="K37" s="160"/>
      <c r="L37" s="159">
        <v>179</v>
      </c>
      <c r="M37" s="160">
        <v>0</v>
      </c>
      <c r="N37" s="159">
        <v>96</v>
      </c>
      <c r="O37" s="160">
        <v>0</v>
      </c>
      <c r="P37" s="159">
        <v>96</v>
      </c>
      <c r="Q37" s="160">
        <v>0</v>
      </c>
      <c r="R37" s="159">
        <v>90</v>
      </c>
      <c r="S37" s="483">
        <v>0</v>
      </c>
      <c r="T37" s="192">
        <v>92</v>
      </c>
      <c r="U37" s="160">
        <v>2</v>
      </c>
      <c r="V37" s="159">
        <v>96</v>
      </c>
      <c r="W37" s="160">
        <v>8</v>
      </c>
      <c r="X37" s="192"/>
      <c r="Y37" s="160"/>
      <c r="Z37" s="192">
        <v>92</v>
      </c>
      <c r="AA37" s="160">
        <v>4</v>
      </c>
      <c r="AB37" s="192">
        <v>96</v>
      </c>
      <c r="AC37" s="160">
        <v>2</v>
      </c>
      <c r="AD37" s="192"/>
      <c r="AE37" s="624"/>
      <c r="AF37" s="192">
        <v>92</v>
      </c>
      <c r="AG37" s="160">
        <v>3</v>
      </c>
      <c r="AH37" s="192"/>
      <c r="AI37" s="160"/>
      <c r="AJ37" s="192">
        <v>92</v>
      </c>
      <c r="AK37" s="160">
        <v>12</v>
      </c>
      <c r="AL37" s="192"/>
      <c r="AM37" s="160"/>
      <c r="AN37" s="192"/>
      <c r="AO37" s="160"/>
      <c r="AP37" s="151">
        <f t="shared" si="1"/>
        <v>28</v>
      </c>
      <c r="AQ37" s="241"/>
      <c r="AR37" s="241"/>
      <c r="AS37" s="241"/>
      <c r="AT37" s="74"/>
    </row>
    <row r="38" spans="1:46" s="59" customFormat="1" ht="20.25" customHeight="1" x14ac:dyDescent="0.35">
      <c r="A38" s="151">
        <f t="shared" si="0"/>
        <v>29</v>
      </c>
      <c r="B38" s="71" t="s">
        <v>119</v>
      </c>
      <c r="C38" s="72">
        <v>2005</v>
      </c>
      <c r="D38" s="71" t="s">
        <v>81</v>
      </c>
      <c r="E38" s="318">
        <f t="shared" si="2"/>
        <v>25.75</v>
      </c>
      <c r="F38" s="258">
        <v>168</v>
      </c>
      <c r="G38" s="259">
        <v>0</v>
      </c>
      <c r="H38" s="159">
        <v>85</v>
      </c>
      <c r="I38" s="160">
        <v>9</v>
      </c>
      <c r="J38" s="192"/>
      <c r="K38" s="411"/>
      <c r="L38" s="159"/>
      <c r="M38" s="160"/>
      <c r="N38" s="159"/>
      <c r="O38" s="160"/>
      <c r="P38" s="159">
        <v>83</v>
      </c>
      <c r="Q38" s="160">
        <v>3.5</v>
      </c>
      <c r="R38" s="159">
        <v>82</v>
      </c>
      <c r="S38" s="160">
        <v>5.25</v>
      </c>
      <c r="T38" s="192"/>
      <c r="U38" s="483"/>
      <c r="V38" s="159"/>
      <c r="W38" s="160"/>
      <c r="X38" s="192"/>
      <c r="Y38" s="160"/>
      <c r="Z38" s="192"/>
      <c r="AA38" s="160"/>
      <c r="AB38" s="192"/>
      <c r="AC38" s="160"/>
      <c r="AD38" s="192"/>
      <c r="AE38" s="624"/>
      <c r="AF38" s="192">
        <v>82</v>
      </c>
      <c r="AG38" s="160">
        <v>8</v>
      </c>
      <c r="AH38" s="192"/>
      <c r="AI38" s="160"/>
      <c r="AJ38" s="192"/>
      <c r="AK38" s="160"/>
      <c r="AL38" s="192"/>
      <c r="AM38" s="160"/>
      <c r="AN38" s="192"/>
      <c r="AO38" s="160"/>
      <c r="AP38" s="151">
        <f t="shared" si="1"/>
        <v>29</v>
      </c>
      <c r="AQ38" s="370"/>
      <c r="AR38" s="370">
        <f>SUM(AR22:AR37)</f>
        <v>371</v>
      </c>
      <c r="AS38" s="370"/>
      <c r="AT38" s="74">
        <f>SUM(AT22:AT37)</f>
        <v>463.75</v>
      </c>
    </row>
    <row r="39" spans="1:46" s="59" customFormat="1" ht="20.25" customHeight="1" x14ac:dyDescent="0.35">
      <c r="A39" s="151">
        <f t="shared" si="0"/>
        <v>30</v>
      </c>
      <c r="B39" s="300" t="s">
        <v>220</v>
      </c>
      <c r="C39" s="61">
        <v>2007</v>
      </c>
      <c r="D39" s="313" t="s">
        <v>22</v>
      </c>
      <c r="E39" s="318">
        <f t="shared" si="2"/>
        <v>20</v>
      </c>
      <c r="F39" s="258">
        <v>179</v>
      </c>
      <c r="G39" s="259">
        <v>0</v>
      </c>
      <c r="H39" s="159">
        <v>95</v>
      </c>
      <c r="I39" s="160">
        <v>0</v>
      </c>
      <c r="J39" s="192">
        <v>82</v>
      </c>
      <c r="K39" s="160">
        <v>20</v>
      </c>
      <c r="L39" s="159">
        <v>174</v>
      </c>
      <c r="M39" s="160">
        <v>0</v>
      </c>
      <c r="N39" s="159"/>
      <c r="O39" s="411"/>
      <c r="P39" s="251"/>
      <c r="Q39" s="259"/>
      <c r="R39" s="159"/>
      <c r="S39" s="483"/>
      <c r="T39" s="192"/>
      <c r="U39" s="160"/>
      <c r="V39" s="159"/>
      <c r="W39" s="160"/>
      <c r="X39" s="192"/>
      <c r="Y39" s="160"/>
      <c r="Z39" s="192"/>
      <c r="AA39" s="160"/>
      <c r="AB39" s="192"/>
      <c r="AC39" s="160"/>
      <c r="AD39" s="192"/>
      <c r="AE39" s="624"/>
      <c r="AF39" s="192"/>
      <c r="AG39" s="160"/>
      <c r="AH39" s="192"/>
      <c r="AI39" s="160"/>
      <c r="AJ39" s="192"/>
      <c r="AK39" s="160"/>
      <c r="AL39" s="192"/>
      <c r="AM39" s="160"/>
      <c r="AN39" s="192"/>
      <c r="AO39" s="160"/>
      <c r="AP39" s="151">
        <f t="shared" si="1"/>
        <v>30</v>
      </c>
    </row>
    <row r="40" spans="1:46" s="59" customFormat="1" ht="20.25" customHeight="1" x14ac:dyDescent="0.35">
      <c r="A40" s="151">
        <f t="shared" si="0"/>
        <v>31</v>
      </c>
      <c r="B40" s="71" t="s">
        <v>120</v>
      </c>
      <c r="C40" s="61">
        <v>2005</v>
      </c>
      <c r="D40" s="71" t="s">
        <v>28</v>
      </c>
      <c r="E40" s="318">
        <f t="shared" si="2"/>
        <v>17.5</v>
      </c>
      <c r="F40" s="258">
        <v>168</v>
      </c>
      <c r="G40" s="259">
        <v>0</v>
      </c>
      <c r="H40" s="159"/>
      <c r="I40" s="411"/>
      <c r="J40" s="192"/>
      <c r="K40" s="160"/>
      <c r="L40" s="159"/>
      <c r="M40" s="160"/>
      <c r="N40" s="159"/>
      <c r="O40" s="160"/>
      <c r="P40" s="251"/>
      <c r="Q40" s="259"/>
      <c r="R40" s="251"/>
      <c r="S40" s="510"/>
      <c r="T40" s="192"/>
      <c r="U40" s="160"/>
      <c r="V40" s="159"/>
      <c r="W40" s="160"/>
      <c r="X40" s="192"/>
      <c r="Y40" s="160"/>
      <c r="Z40" s="192">
        <v>82</v>
      </c>
      <c r="AA40" s="160">
        <v>17.5</v>
      </c>
      <c r="AB40" s="192"/>
      <c r="AC40" s="160"/>
      <c r="AD40" s="192"/>
      <c r="AE40" s="624"/>
      <c r="AF40" s="192"/>
      <c r="AG40" s="160"/>
      <c r="AH40" s="192"/>
      <c r="AI40" s="160"/>
      <c r="AJ40" s="192"/>
      <c r="AK40" s="160"/>
      <c r="AL40" s="192"/>
      <c r="AM40" s="160"/>
      <c r="AN40" s="192"/>
      <c r="AO40" s="160"/>
      <c r="AP40" s="151">
        <f t="shared" si="1"/>
        <v>31</v>
      </c>
    </row>
    <row r="41" spans="1:46" s="59" customFormat="1" ht="20.25" customHeight="1" x14ac:dyDescent="0.35">
      <c r="A41" s="151">
        <f t="shared" si="0"/>
        <v>32</v>
      </c>
      <c r="B41" s="240" t="s">
        <v>471</v>
      </c>
      <c r="C41" s="74">
        <v>2006</v>
      </c>
      <c r="D41" s="240" t="s">
        <v>472</v>
      </c>
      <c r="E41" s="318">
        <f t="shared" si="2"/>
        <v>16</v>
      </c>
      <c r="F41" s="258"/>
      <c r="G41" s="259"/>
      <c r="H41" s="269"/>
      <c r="I41" s="270"/>
      <c r="J41" s="192"/>
      <c r="K41" s="160"/>
      <c r="L41" s="159"/>
      <c r="M41" s="160"/>
      <c r="N41" s="159"/>
      <c r="O41" s="160"/>
      <c r="P41" s="159"/>
      <c r="Q41" s="160"/>
      <c r="R41" s="159"/>
      <c r="S41" s="483"/>
      <c r="T41" s="192">
        <v>125</v>
      </c>
      <c r="U41" s="160">
        <v>1</v>
      </c>
      <c r="V41" s="159"/>
      <c r="W41" s="160"/>
      <c r="X41" s="258"/>
      <c r="Y41" s="259"/>
      <c r="Z41" s="192"/>
      <c r="AA41" s="160"/>
      <c r="AB41" s="192">
        <v>106</v>
      </c>
      <c r="AC41" s="160">
        <v>1</v>
      </c>
      <c r="AD41" s="192"/>
      <c r="AE41" s="624"/>
      <c r="AF41" s="192"/>
      <c r="AG41" s="160"/>
      <c r="AH41" s="192"/>
      <c r="AI41" s="160"/>
      <c r="AJ41" s="192"/>
      <c r="AK41" s="160"/>
      <c r="AL41" s="192">
        <v>109</v>
      </c>
      <c r="AM41" s="160">
        <v>4</v>
      </c>
      <c r="AN41" s="192">
        <v>113</v>
      </c>
      <c r="AO41" s="160">
        <v>10</v>
      </c>
      <c r="AP41" s="151">
        <f t="shared" si="1"/>
        <v>32</v>
      </c>
    </row>
    <row r="42" spans="1:46" s="59" customFormat="1" ht="20.25" customHeight="1" x14ac:dyDescent="0.35">
      <c r="A42" s="151">
        <f t="shared" si="0"/>
        <v>33</v>
      </c>
      <c r="B42" s="240" t="s">
        <v>598</v>
      </c>
      <c r="C42" s="74">
        <v>2007</v>
      </c>
      <c r="D42" s="240" t="s">
        <v>546</v>
      </c>
      <c r="E42" s="318">
        <f t="shared" si="2"/>
        <v>16</v>
      </c>
      <c r="F42" s="258"/>
      <c r="G42" s="259"/>
      <c r="H42" s="269"/>
      <c r="I42" s="270"/>
      <c r="J42" s="192"/>
      <c r="K42" s="160"/>
      <c r="L42" s="159"/>
      <c r="M42" s="160"/>
      <c r="N42" s="159"/>
      <c r="O42" s="160"/>
      <c r="P42" s="159"/>
      <c r="Q42" s="160"/>
      <c r="R42" s="159"/>
      <c r="S42" s="160"/>
      <c r="T42" s="192"/>
      <c r="U42" s="160"/>
      <c r="V42" s="159"/>
      <c r="W42" s="160"/>
      <c r="X42" s="192"/>
      <c r="Y42" s="160"/>
      <c r="Z42" s="192"/>
      <c r="AA42" s="160"/>
      <c r="AB42" s="192"/>
      <c r="AC42" s="160"/>
      <c r="AD42" s="192"/>
      <c r="AE42" s="624"/>
      <c r="AF42" s="192"/>
      <c r="AG42" s="160"/>
      <c r="AH42" s="192"/>
      <c r="AI42" s="160"/>
      <c r="AJ42" s="192">
        <v>104</v>
      </c>
      <c r="AK42" s="160">
        <v>10</v>
      </c>
      <c r="AL42" s="192">
        <v>107</v>
      </c>
      <c r="AM42" s="160">
        <v>6</v>
      </c>
      <c r="AN42" s="192"/>
      <c r="AO42" s="160"/>
      <c r="AP42" s="151">
        <f t="shared" si="1"/>
        <v>33</v>
      </c>
    </row>
    <row r="43" spans="1:46" s="59" customFormat="1" ht="20.25" customHeight="1" x14ac:dyDescent="0.35">
      <c r="A43" s="151">
        <f t="shared" si="0"/>
        <v>34</v>
      </c>
      <c r="B43" s="27" t="s">
        <v>154</v>
      </c>
      <c r="C43" s="61">
        <v>2007</v>
      </c>
      <c r="D43" s="27" t="s">
        <v>33</v>
      </c>
      <c r="E43" s="318">
        <f t="shared" si="2"/>
        <v>14.5</v>
      </c>
      <c r="F43" s="258">
        <v>162</v>
      </c>
      <c r="G43" s="259">
        <v>0</v>
      </c>
      <c r="H43" s="269"/>
      <c r="I43" s="410"/>
      <c r="J43" s="192"/>
      <c r="K43" s="160"/>
      <c r="L43" s="159"/>
      <c r="M43" s="160"/>
      <c r="N43" s="159"/>
      <c r="O43" s="160"/>
      <c r="P43" s="159"/>
      <c r="Q43" s="160"/>
      <c r="R43" s="159">
        <v>84</v>
      </c>
      <c r="S43" s="160">
        <v>1.5</v>
      </c>
      <c r="T43" s="192">
        <v>89</v>
      </c>
      <c r="U43" s="160">
        <v>4</v>
      </c>
      <c r="V43" s="159"/>
      <c r="W43" s="483"/>
      <c r="X43" s="192"/>
      <c r="Y43" s="160"/>
      <c r="Z43" s="192">
        <v>89</v>
      </c>
      <c r="AA43" s="160">
        <v>6</v>
      </c>
      <c r="AB43" s="192">
        <v>93</v>
      </c>
      <c r="AC43" s="160">
        <v>3</v>
      </c>
      <c r="AD43" s="192"/>
      <c r="AE43" s="624"/>
      <c r="AF43" s="192"/>
      <c r="AG43" s="160"/>
      <c r="AH43" s="192"/>
      <c r="AI43" s="160"/>
      <c r="AJ43" s="192"/>
      <c r="AK43" s="160"/>
      <c r="AL43" s="192"/>
      <c r="AM43" s="160"/>
      <c r="AN43" s="192"/>
      <c r="AO43" s="160"/>
      <c r="AP43" s="151">
        <f t="shared" si="1"/>
        <v>34</v>
      </c>
    </row>
    <row r="44" spans="1:46" s="59" customFormat="1" ht="20.25" customHeight="1" x14ac:dyDescent="0.35">
      <c r="A44" s="151">
        <f t="shared" si="0"/>
        <v>35</v>
      </c>
      <c r="B44" s="298" t="s">
        <v>60</v>
      </c>
      <c r="C44" s="72">
        <v>2005</v>
      </c>
      <c r="D44" s="40" t="s">
        <v>34</v>
      </c>
      <c r="E44" s="318">
        <f t="shared" si="2"/>
        <v>13.5</v>
      </c>
      <c r="F44" s="258"/>
      <c r="G44" s="259"/>
      <c r="H44" s="269"/>
      <c r="I44" s="270"/>
      <c r="J44" s="192"/>
      <c r="K44" s="160"/>
      <c r="L44" s="159"/>
      <c r="M44" s="160"/>
      <c r="N44" s="159"/>
      <c r="O44" s="160"/>
      <c r="P44" s="159"/>
      <c r="Q44" s="160"/>
      <c r="R44" s="159"/>
      <c r="S44" s="483"/>
      <c r="T44" s="192"/>
      <c r="U44" s="160"/>
      <c r="V44" s="159"/>
      <c r="W44" s="160"/>
      <c r="X44" s="192">
        <v>79</v>
      </c>
      <c r="Y44" s="160">
        <v>13.5</v>
      </c>
      <c r="Z44" s="192"/>
      <c r="AA44" s="160"/>
      <c r="AB44" s="192"/>
      <c r="AC44" s="160"/>
      <c r="AD44" s="192"/>
      <c r="AE44" s="624"/>
      <c r="AF44" s="192"/>
      <c r="AG44" s="160"/>
      <c r="AH44" s="192"/>
      <c r="AI44" s="160"/>
      <c r="AJ44" s="192"/>
      <c r="AK44" s="160"/>
      <c r="AL44" s="192"/>
      <c r="AM44" s="160"/>
      <c r="AN44" s="192"/>
      <c r="AO44" s="160"/>
      <c r="AP44" s="151">
        <f t="shared" si="1"/>
        <v>35</v>
      </c>
    </row>
    <row r="45" spans="1:46" s="59" customFormat="1" ht="20.25" customHeight="1" x14ac:dyDescent="0.35">
      <c r="A45" s="151">
        <f t="shared" si="0"/>
        <v>36</v>
      </c>
      <c r="B45" s="267" t="s">
        <v>279</v>
      </c>
      <c r="C45" s="104">
        <v>2007</v>
      </c>
      <c r="D45" s="267" t="s">
        <v>82</v>
      </c>
      <c r="E45" s="318">
        <f t="shared" si="2"/>
        <v>12</v>
      </c>
      <c r="F45" s="258"/>
      <c r="G45" s="409"/>
      <c r="H45" s="251"/>
      <c r="I45" s="259"/>
      <c r="J45" s="258">
        <v>106</v>
      </c>
      <c r="K45" s="259">
        <v>12</v>
      </c>
      <c r="L45" s="159"/>
      <c r="M45" s="160"/>
      <c r="N45" s="159"/>
      <c r="O45" s="160"/>
      <c r="P45" s="159"/>
      <c r="Q45" s="160"/>
      <c r="R45" s="159"/>
      <c r="S45" s="483"/>
      <c r="T45" s="192"/>
      <c r="U45" s="160"/>
      <c r="V45" s="192"/>
      <c r="W45" s="160"/>
      <c r="X45" s="192"/>
      <c r="Y45" s="160"/>
      <c r="Z45" s="192"/>
      <c r="AA45" s="160"/>
      <c r="AB45" s="192"/>
      <c r="AC45" s="160"/>
      <c r="AD45" s="192"/>
      <c r="AE45" s="624"/>
      <c r="AF45" s="192"/>
      <c r="AG45" s="160"/>
      <c r="AH45" s="192"/>
      <c r="AI45" s="160"/>
      <c r="AJ45" s="192"/>
      <c r="AK45" s="160"/>
      <c r="AL45" s="192"/>
      <c r="AM45" s="160"/>
      <c r="AN45" s="192"/>
      <c r="AO45" s="160"/>
      <c r="AP45" s="151">
        <f t="shared" si="1"/>
        <v>36</v>
      </c>
    </row>
    <row r="46" spans="1:46" s="59" customFormat="1" ht="20.25" customHeight="1" x14ac:dyDescent="0.35">
      <c r="A46" s="151">
        <f t="shared" si="0"/>
        <v>37</v>
      </c>
      <c r="B46" s="301" t="s">
        <v>622</v>
      </c>
      <c r="C46" s="74"/>
      <c r="D46" s="291"/>
      <c r="E46" s="318">
        <f t="shared" si="2"/>
        <v>12</v>
      </c>
      <c r="F46" s="258"/>
      <c r="G46" s="259"/>
      <c r="H46" s="159"/>
      <c r="I46" s="160"/>
      <c r="J46" s="192"/>
      <c r="K46" s="160"/>
      <c r="L46" s="159"/>
      <c r="M46" s="160"/>
      <c r="N46" s="159"/>
      <c r="O46" s="160"/>
      <c r="P46" s="159"/>
      <c r="Q46" s="160"/>
      <c r="R46" s="251"/>
      <c r="S46" s="160"/>
      <c r="T46" s="192"/>
      <c r="U46" s="160"/>
      <c r="V46" s="192"/>
      <c r="W46" s="160"/>
      <c r="X46" s="192"/>
      <c r="Y46" s="160"/>
      <c r="Z46" s="192"/>
      <c r="AA46" s="160"/>
      <c r="AB46" s="192"/>
      <c r="AC46" s="160"/>
      <c r="AD46" s="192"/>
      <c r="AE46" s="624"/>
      <c r="AF46" s="192"/>
      <c r="AG46" s="160"/>
      <c r="AH46" s="192"/>
      <c r="AI46" s="160"/>
      <c r="AJ46" s="192"/>
      <c r="AK46" s="160"/>
      <c r="AL46" s="258"/>
      <c r="AM46" s="259"/>
      <c r="AN46" s="192">
        <v>103</v>
      </c>
      <c r="AO46" s="160">
        <v>12</v>
      </c>
      <c r="AP46" s="151">
        <f t="shared" si="1"/>
        <v>37</v>
      </c>
    </row>
    <row r="47" spans="1:46" s="59" customFormat="1" ht="20.25" customHeight="1" x14ac:dyDescent="0.35">
      <c r="A47" s="151">
        <f t="shared" si="0"/>
        <v>38</v>
      </c>
      <c r="B47" s="301" t="s">
        <v>597</v>
      </c>
      <c r="C47" s="74">
        <v>2007</v>
      </c>
      <c r="D47" s="291" t="s">
        <v>546</v>
      </c>
      <c r="E47" s="318">
        <f t="shared" si="2"/>
        <v>11</v>
      </c>
      <c r="F47" s="258"/>
      <c r="G47" s="259"/>
      <c r="H47" s="269"/>
      <c r="I47" s="270"/>
      <c r="J47" s="192"/>
      <c r="K47" s="160"/>
      <c r="L47" s="159"/>
      <c r="M47" s="160"/>
      <c r="N47" s="159"/>
      <c r="O47" s="160"/>
      <c r="P47" s="159"/>
      <c r="Q47" s="160"/>
      <c r="R47" s="251"/>
      <c r="S47" s="160"/>
      <c r="T47" s="192"/>
      <c r="U47" s="160"/>
      <c r="V47" s="192"/>
      <c r="W47" s="160"/>
      <c r="X47" s="192"/>
      <c r="Y47" s="160"/>
      <c r="Z47" s="192"/>
      <c r="AA47" s="160"/>
      <c r="AB47" s="192"/>
      <c r="AC47" s="160"/>
      <c r="AD47" s="192"/>
      <c r="AE47" s="624"/>
      <c r="AF47" s="192"/>
      <c r="AG47" s="160"/>
      <c r="AH47" s="192"/>
      <c r="AI47" s="160"/>
      <c r="AJ47" s="192"/>
      <c r="AK47" s="160"/>
      <c r="AL47" s="192">
        <v>90</v>
      </c>
      <c r="AM47" s="160">
        <v>11</v>
      </c>
      <c r="AN47" s="192"/>
      <c r="AO47" s="160"/>
      <c r="AP47" s="151">
        <f t="shared" si="1"/>
        <v>38</v>
      </c>
    </row>
    <row r="48" spans="1:46" s="59" customFormat="1" ht="20.25" customHeight="1" x14ac:dyDescent="0.35">
      <c r="A48" s="151">
        <f t="shared" si="0"/>
        <v>39</v>
      </c>
      <c r="B48" s="299" t="s">
        <v>216</v>
      </c>
      <c r="C48" s="61">
        <v>2007</v>
      </c>
      <c r="D48" s="80" t="s">
        <v>23</v>
      </c>
      <c r="E48" s="318">
        <f t="shared" si="2"/>
        <v>10</v>
      </c>
      <c r="F48" s="258">
        <v>170</v>
      </c>
      <c r="G48" s="259">
        <v>0</v>
      </c>
      <c r="H48" s="159"/>
      <c r="I48" s="411"/>
      <c r="J48" s="192"/>
      <c r="K48" s="160"/>
      <c r="L48" s="251"/>
      <c r="M48" s="259"/>
      <c r="N48" s="159">
        <v>98</v>
      </c>
      <c r="O48" s="160">
        <v>0</v>
      </c>
      <c r="P48" s="159"/>
      <c r="Q48" s="160"/>
      <c r="R48" s="251"/>
      <c r="S48" s="510"/>
      <c r="T48" s="192"/>
      <c r="U48" s="160"/>
      <c r="V48" s="192"/>
      <c r="W48" s="160"/>
      <c r="X48" s="192">
        <v>92</v>
      </c>
      <c r="Y48" s="160">
        <v>2</v>
      </c>
      <c r="Z48" s="192"/>
      <c r="AA48" s="160"/>
      <c r="AB48" s="192"/>
      <c r="AC48" s="160"/>
      <c r="AD48" s="192"/>
      <c r="AE48" s="624"/>
      <c r="AF48" s="192"/>
      <c r="AG48" s="160"/>
      <c r="AH48" s="192"/>
      <c r="AI48" s="160"/>
      <c r="AJ48" s="192"/>
      <c r="AK48" s="160"/>
      <c r="AL48" s="192">
        <v>102</v>
      </c>
      <c r="AM48" s="160">
        <v>8</v>
      </c>
      <c r="AN48" s="192"/>
      <c r="AO48" s="160"/>
      <c r="AP48" s="151">
        <f t="shared" si="1"/>
        <v>39</v>
      </c>
    </row>
    <row r="49" spans="1:42" s="59" customFormat="1" ht="20.25" customHeight="1" x14ac:dyDescent="0.35">
      <c r="A49" s="151">
        <f t="shared" si="0"/>
        <v>40</v>
      </c>
      <c r="B49" s="223" t="s">
        <v>327</v>
      </c>
      <c r="C49" s="61">
        <v>2006</v>
      </c>
      <c r="D49" s="147" t="s">
        <v>43</v>
      </c>
      <c r="E49" s="318">
        <f t="shared" si="2"/>
        <v>9.5</v>
      </c>
      <c r="F49" s="258"/>
      <c r="G49" s="409"/>
      <c r="H49" s="269"/>
      <c r="I49" s="270"/>
      <c r="J49" s="192"/>
      <c r="K49" s="160"/>
      <c r="L49" s="159">
        <v>187</v>
      </c>
      <c r="M49" s="160">
        <v>0</v>
      </c>
      <c r="N49" s="159">
        <v>93</v>
      </c>
      <c r="O49" s="160">
        <v>1.5</v>
      </c>
      <c r="P49" s="159">
        <v>90</v>
      </c>
      <c r="Q49" s="160">
        <v>0</v>
      </c>
      <c r="R49" s="159"/>
      <c r="S49" s="483"/>
      <c r="T49" s="192">
        <v>90</v>
      </c>
      <c r="U49" s="160">
        <v>3</v>
      </c>
      <c r="V49" s="192"/>
      <c r="W49" s="160"/>
      <c r="X49" s="192">
        <v>93</v>
      </c>
      <c r="Y49" s="160">
        <v>1</v>
      </c>
      <c r="Z49" s="192"/>
      <c r="AA49" s="160"/>
      <c r="AB49" s="192">
        <v>89</v>
      </c>
      <c r="AC49" s="160">
        <v>4</v>
      </c>
      <c r="AD49" s="192"/>
      <c r="AE49" s="624"/>
      <c r="AF49" s="192"/>
      <c r="AG49" s="160"/>
      <c r="AH49" s="192"/>
      <c r="AI49" s="160"/>
      <c r="AJ49" s="192"/>
      <c r="AK49" s="160"/>
      <c r="AL49" s="192"/>
      <c r="AM49" s="160"/>
      <c r="AN49" s="192"/>
      <c r="AO49" s="160"/>
      <c r="AP49" s="151">
        <f t="shared" si="1"/>
        <v>40</v>
      </c>
    </row>
    <row r="50" spans="1:42" s="59" customFormat="1" ht="20.25" customHeight="1" x14ac:dyDescent="0.35">
      <c r="A50" s="151">
        <f t="shared" si="0"/>
        <v>41</v>
      </c>
      <c r="B50" s="109" t="s">
        <v>215</v>
      </c>
      <c r="C50" s="61">
        <v>2005</v>
      </c>
      <c r="D50" s="40" t="s">
        <v>33</v>
      </c>
      <c r="E50" s="318">
        <f t="shared" si="2"/>
        <v>8.5</v>
      </c>
      <c r="F50" s="258">
        <v>186</v>
      </c>
      <c r="G50" s="259">
        <v>0</v>
      </c>
      <c r="H50" s="159">
        <v>86</v>
      </c>
      <c r="I50" s="160">
        <v>5</v>
      </c>
      <c r="J50" s="192"/>
      <c r="K50" s="411"/>
      <c r="L50" s="159"/>
      <c r="M50" s="160"/>
      <c r="N50" s="159"/>
      <c r="O50" s="160"/>
      <c r="P50" s="159"/>
      <c r="Q50" s="160"/>
      <c r="R50" s="159"/>
      <c r="S50" s="483"/>
      <c r="T50" s="192"/>
      <c r="U50" s="160"/>
      <c r="V50" s="192"/>
      <c r="W50" s="160"/>
      <c r="X50" s="192">
        <v>90</v>
      </c>
      <c r="Y50" s="160">
        <v>3.5</v>
      </c>
      <c r="Z50" s="192"/>
      <c r="AA50" s="160"/>
      <c r="AB50" s="192"/>
      <c r="AC50" s="160"/>
      <c r="AD50" s="192"/>
      <c r="AE50" s="624"/>
      <c r="AF50" s="192"/>
      <c r="AG50" s="160"/>
      <c r="AH50" s="258"/>
      <c r="AI50" s="259"/>
      <c r="AJ50" s="192"/>
      <c r="AK50" s="160"/>
      <c r="AL50" s="192"/>
      <c r="AM50" s="160"/>
      <c r="AN50" s="192"/>
      <c r="AO50" s="160"/>
      <c r="AP50" s="151">
        <f t="shared" si="1"/>
        <v>41</v>
      </c>
    </row>
    <row r="51" spans="1:42" s="59" customFormat="1" ht="20.25" customHeight="1" x14ac:dyDescent="0.35">
      <c r="A51" s="151">
        <f t="shared" si="0"/>
        <v>42</v>
      </c>
      <c r="B51" s="298" t="s">
        <v>46</v>
      </c>
      <c r="C51" s="72">
        <v>2005</v>
      </c>
      <c r="D51" s="40" t="s">
        <v>34</v>
      </c>
      <c r="E51" s="318">
        <f t="shared" si="2"/>
        <v>8</v>
      </c>
      <c r="F51" s="258"/>
      <c r="G51" s="259"/>
      <c r="H51" s="159"/>
      <c r="I51" s="160"/>
      <c r="J51" s="192"/>
      <c r="K51" s="160"/>
      <c r="L51" s="159"/>
      <c r="M51" s="160"/>
      <c r="N51" s="159"/>
      <c r="O51" s="160"/>
      <c r="P51" s="159"/>
      <c r="Q51" s="160"/>
      <c r="R51" s="159"/>
      <c r="S51" s="514"/>
      <c r="T51" s="192"/>
      <c r="U51" s="160"/>
      <c r="V51" s="192"/>
      <c r="W51" s="160"/>
      <c r="X51" s="192">
        <v>86</v>
      </c>
      <c r="Y51" s="160">
        <v>8</v>
      </c>
      <c r="Z51" s="192"/>
      <c r="AA51" s="160"/>
      <c r="AB51" s="192"/>
      <c r="AC51" s="160"/>
      <c r="AD51" s="192"/>
      <c r="AE51" s="624"/>
      <c r="AF51" s="192"/>
      <c r="AG51" s="160"/>
      <c r="AH51" s="192"/>
      <c r="AI51" s="160"/>
      <c r="AJ51" s="192"/>
      <c r="AK51" s="160"/>
      <c r="AL51" s="192"/>
      <c r="AM51" s="160"/>
      <c r="AN51" s="192"/>
      <c r="AO51" s="160"/>
      <c r="AP51" s="151">
        <f t="shared" si="1"/>
        <v>42</v>
      </c>
    </row>
    <row r="52" spans="1:42" s="59" customFormat="1" ht="20.25" customHeight="1" x14ac:dyDescent="0.35">
      <c r="A52" s="151">
        <f t="shared" si="0"/>
        <v>43</v>
      </c>
      <c r="B52" s="71" t="s">
        <v>58</v>
      </c>
      <c r="C52" s="72">
        <v>2005</v>
      </c>
      <c r="D52" s="71" t="s">
        <v>260</v>
      </c>
      <c r="E52" s="318">
        <f t="shared" si="2"/>
        <v>7.5</v>
      </c>
      <c r="F52" s="258">
        <v>148</v>
      </c>
      <c r="G52" s="259">
        <v>7.5</v>
      </c>
      <c r="H52" s="269"/>
      <c r="I52" s="410"/>
      <c r="J52" s="258"/>
      <c r="K52" s="259"/>
      <c r="L52" s="159"/>
      <c r="M52" s="160"/>
      <c r="N52" s="159"/>
      <c r="O52" s="160"/>
      <c r="P52" s="159"/>
      <c r="Q52" s="160"/>
      <c r="R52" s="159"/>
      <c r="S52" s="483"/>
      <c r="T52" s="192"/>
      <c r="U52" s="160"/>
      <c r="V52" s="192"/>
      <c r="W52" s="160"/>
      <c r="X52" s="192"/>
      <c r="Y52" s="160"/>
      <c r="Z52" s="192"/>
      <c r="AA52" s="160"/>
      <c r="AB52" s="192"/>
      <c r="AC52" s="160"/>
      <c r="AD52" s="192"/>
      <c r="AE52" s="624"/>
      <c r="AF52" s="192"/>
      <c r="AG52" s="160"/>
      <c r="AH52" s="192"/>
      <c r="AI52" s="160"/>
      <c r="AJ52" s="192"/>
      <c r="AK52" s="160"/>
      <c r="AL52" s="192"/>
      <c r="AM52" s="160"/>
      <c r="AN52" s="192"/>
      <c r="AO52" s="160"/>
      <c r="AP52" s="151">
        <f t="shared" si="1"/>
        <v>43</v>
      </c>
    </row>
    <row r="53" spans="1:42" s="59" customFormat="1" ht="20.25" customHeight="1" x14ac:dyDescent="0.35">
      <c r="A53" s="151">
        <f t="shared" si="0"/>
        <v>44</v>
      </c>
      <c r="B53" s="27" t="s">
        <v>214</v>
      </c>
      <c r="C53" s="61">
        <v>2005</v>
      </c>
      <c r="D53" s="71" t="s">
        <v>22</v>
      </c>
      <c r="E53" s="318">
        <f t="shared" si="2"/>
        <v>5</v>
      </c>
      <c r="F53" s="258">
        <v>167</v>
      </c>
      <c r="G53" s="259">
        <v>0</v>
      </c>
      <c r="H53" s="159">
        <v>86</v>
      </c>
      <c r="I53" s="160">
        <v>5</v>
      </c>
      <c r="J53" s="192"/>
      <c r="K53" s="411"/>
      <c r="L53" s="159"/>
      <c r="M53" s="160"/>
      <c r="N53" s="159"/>
      <c r="O53" s="160"/>
      <c r="P53" s="159"/>
      <c r="Q53" s="160"/>
      <c r="R53" s="159"/>
      <c r="S53" s="483"/>
      <c r="T53" s="192"/>
      <c r="U53" s="160"/>
      <c r="V53" s="192"/>
      <c r="W53" s="160"/>
      <c r="X53" s="192"/>
      <c r="Y53" s="160"/>
      <c r="Z53" s="192"/>
      <c r="AA53" s="160"/>
      <c r="AB53" s="258"/>
      <c r="AC53" s="259"/>
      <c r="AD53" s="258"/>
      <c r="AE53" s="625"/>
      <c r="AF53" s="258"/>
      <c r="AG53" s="259"/>
      <c r="AH53" s="192"/>
      <c r="AI53" s="160"/>
      <c r="AJ53" s="192"/>
      <c r="AK53" s="160"/>
      <c r="AL53" s="192"/>
      <c r="AM53" s="160"/>
      <c r="AN53" s="192"/>
      <c r="AO53" s="160"/>
      <c r="AP53" s="151">
        <f t="shared" si="1"/>
        <v>44</v>
      </c>
    </row>
    <row r="54" spans="1:42" s="59" customFormat="1" ht="20.25" customHeight="1" x14ac:dyDescent="0.35">
      <c r="A54" s="151">
        <f t="shared" si="0"/>
        <v>45</v>
      </c>
      <c r="B54" s="71" t="s">
        <v>278</v>
      </c>
      <c r="C54" s="74">
        <v>2005</v>
      </c>
      <c r="D54" s="71" t="s">
        <v>33</v>
      </c>
      <c r="E54" s="318">
        <f t="shared" si="2"/>
        <v>3.5</v>
      </c>
      <c r="F54" s="258">
        <v>176</v>
      </c>
      <c r="G54" s="259">
        <v>0</v>
      </c>
      <c r="H54" s="269">
        <v>93</v>
      </c>
      <c r="I54" s="270">
        <v>2</v>
      </c>
      <c r="J54" s="192"/>
      <c r="K54" s="411"/>
      <c r="L54" s="159"/>
      <c r="M54" s="160"/>
      <c r="N54" s="159">
        <v>93</v>
      </c>
      <c r="O54" s="160">
        <v>1.5</v>
      </c>
      <c r="P54" s="159"/>
      <c r="Q54" s="160"/>
      <c r="R54" s="251"/>
      <c r="S54" s="510"/>
      <c r="T54" s="192"/>
      <c r="U54" s="160"/>
      <c r="V54" s="192"/>
      <c r="W54" s="160"/>
      <c r="X54" s="192"/>
      <c r="Y54" s="160"/>
      <c r="Z54" s="258"/>
      <c r="AA54" s="259"/>
      <c r="AB54" s="192"/>
      <c r="AC54" s="160"/>
      <c r="AD54" s="192"/>
      <c r="AE54" s="624"/>
      <c r="AF54" s="192"/>
      <c r="AG54" s="160"/>
      <c r="AH54" s="192"/>
      <c r="AI54" s="160"/>
      <c r="AJ54" s="192"/>
      <c r="AK54" s="160"/>
      <c r="AL54" s="192"/>
      <c r="AM54" s="160"/>
      <c r="AN54" s="192"/>
      <c r="AO54" s="160"/>
      <c r="AP54" s="151">
        <f t="shared" si="1"/>
        <v>45</v>
      </c>
    </row>
    <row r="55" spans="1:42" s="59" customFormat="1" ht="20.25" customHeight="1" x14ac:dyDescent="0.35">
      <c r="A55" s="151">
        <f t="shared" si="0"/>
        <v>46</v>
      </c>
      <c r="B55" s="301" t="s">
        <v>374</v>
      </c>
      <c r="C55" s="61">
        <v>2006</v>
      </c>
      <c r="D55" s="291" t="s">
        <v>12</v>
      </c>
      <c r="E55" s="318">
        <f t="shared" si="2"/>
        <v>3</v>
      </c>
      <c r="F55" s="258"/>
      <c r="G55" s="409"/>
      <c r="H55" s="159">
        <v>92</v>
      </c>
      <c r="I55" s="160">
        <v>3</v>
      </c>
      <c r="J55" s="192"/>
      <c r="K55" s="160"/>
      <c r="L55" s="159"/>
      <c r="M55" s="160"/>
      <c r="N55" s="159"/>
      <c r="O55" s="160"/>
      <c r="P55" s="159"/>
      <c r="Q55" s="160"/>
      <c r="R55" s="159"/>
      <c r="S55" s="483"/>
      <c r="T55" s="192"/>
      <c r="U55" s="160"/>
      <c r="V55" s="192"/>
      <c r="W55" s="160"/>
      <c r="X55" s="192"/>
      <c r="Y55" s="160"/>
      <c r="Z55" s="192"/>
      <c r="AA55" s="160"/>
      <c r="AB55" s="192"/>
      <c r="AC55" s="160"/>
      <c r="AD55" s="192"/>
      <c r="AE55" s="624"/>
      <c r="AF55" s="192"/>
      <c r="AG55" s="160"/>
      <c r="AH55" s="192"/>
      <c r="AI55" s="160"/>
      <c r="AJ55" s="192"/>
      <c r="AK55" s="160"/>
      <c r="AL55" s="192"/>
      <c r="AM55" s="160"/>
      <c r="AN55" s="192"/>
      <c r="AO55" s="160"/>
      <c r="AP55" s="151">
        <f t="shared" si="1"/>
        <v>46</v>
      </c>
    </row>
    <row r="56" spans="1:42" s="59" customFormat="1" ht="20.25" customHeight="1" x14ac:dyDescent="0.35">
      <c r="A56" s="151">
        <v>47</v>
      </c>
      <c r="B56" s="301" t="s">
        <v>545</v>
      </c>
      <c r="C56" s="74">
        <v>2007</v>
      </c>
      <c r="D56" s="291" t="s">
        <v>81</v>
      </c>
      <c r="E56" s="318">
        <f t="shared" si="2"/>
        <v>2</v>
      </c>
      <c r="F56" s="258"/>
      <c r="G56" s="259"/>
      <c r="H56" s="269"/>
      <c r="I56" s="270"/>
      <c r="J56" s="192"/>
      <c r="K56" s="160"/>
      <c r="L56" s="159"/>
      <c r="M56" s="160"/>
      <c r="N56" s="159"/>
      <c r="O56" s="160"/>
      <c r="P56" s="159"/>
      <c r="Q56" s="160"/>
      <c r="R56" s="159"/>
      <c r="S56" s="160"/>
      <c r="T56" s="192"/>
      <c r="U56" s="160"/>
      <c r="V56" s="192"/>
      <c r="W56" s="160"/>
      <c r="X56" s="192"/>
      <c r="Y56" s="160"/>
      <c r="Z56" s="192"/>
      <c r="AA56" s="160"/>
      <c r="AB56" s="192"/>
      <c r="AC56" s="160"/>
      <c r="AD56" s="192"/>
      <c r="AE56" s="624"/>
      <c r="AF56" s="192">
        <v>109</v>
      </c>
      <c r="AG56" s="160">
        <v>2</v>
      </c>
      <c r="AH56" s="192"/>
      <c r="AI56" s="160"/>
      <c r="AJ56" s="192"/>
      <c r="AK56" s="160"/>
      <c r="AL56" s="192"/>
      <c r="AM56" s="160"/>
      <c r="AN56" s="192"/>
      <c r="AO56" s="160"/>
      <c r="AP56" s="151">
        <v>47</v>
      </c>
    </row>
    <row r="57" spans="1:42" s="59" customFormat="1" ht="20.25" customHeight="1" x14ac:dyDescent="0.35">
      <c r="A57" s="151">
        <v>48</v>
      </c>
      <c r="B57" s="299" t="s">
        <v>188</v>
      </c>
      <c r="C57" s="61">
        <v>2006</v>
      </c>
      <c r="D57" s="80" t="s">
        <v>25</v>
      </c>
      <c r="E57" s="318">
        <f t="shared" si="2"/>
        <v>1.87</v>
      </c>
      <c r="F57" s="258"/>
      <c r="G57" s="409"/>
      <c r="H57" s="159"/>
      <c r="I57" s="160"/>
      <c r="J57" s="192"/>
      <c r="K57" s="160"/>
      <c r="L57" s="159">
        <v>159</v>
      </c>
      <c r="M57" s="160">
        <v>1.87</v>
      </c>
      <c r="N57" s="159"/>
      <c r="O57" s="160"/>
      <c r="P57" s="159"/>
      <c r="Q57" s="160"/>
      <c r="R57" s="159"/>
      <c r="S57" s="483"/>
      <c r="T57" s="192"/>
      <c r="U57" s="160"/>
      <c r="V57" s="192"/>
      <c r="W57" s="160"/>
      <c r="X57" s="192"/>
      <c r="Y57" s="160"/>
      <c r="Z57" s="192"/>
      <c r="AA57" s="160"/>
      <c r="AB57" s="192"/>
      <c r="AC57" s="160"/>
      <c r="AD57" s="192"/>
      <c r="AE57" s="624"/>
      <c r="AF57" s="192"/>
      <c r="AG57" s="160"/>
      <c r="AH57" s="192"/>
      <c r="AI57" s="160"/>
      <c r="AJ57" s="192"/>
      <c r="AK57" s="160"/>
      <c r="AL57" s="192"/>
      <c r="AM57" s="160"/>
      <c r="AN57" s="192"/>
      <c r="AO57" s="160"/>
      <c r="AP57" s="151">
        <v>48</v>
      </c>
    </row>
    <row r="58" spans="1:42" s="59" customFormat="1" ht="20.25" customHeight="1" x14ac:dyDescent="0.35">
      <c r="A58" s="151">
        <v>49</v>
      </c>
      <c r="B58" s="299" t="s">
        <v>189</v>
      </c>
      <c r="C58" s="61">
        <v>2006</v>
      </c>
      <c r="D58" s="80" t="s">
        <v>190</v>
      </c>
      <c r="E58" s="318">
        <f t="shared" si="2"/>
        <v>1</v>
      </c>
      <c r="F58" s="258"/>
      <c r="G58" s="409"/>
      <c r="H58" s="159">
        <v>94</v>
      </c>
      <c r="I58" s="160">
        <v>1</v>
      </c>
      <c r="J58" s="192"/>
      <c r="K58" s="160"/>
      <c r="L58" s="159"/>
      <c r="M58" s="160"/>
      <c r="N58" s="159"/>
      <c r="O58" s="160"/>
      <c r="P58" s="159"/>
      <c r="Q58" s="160"/>
      <c r="R58" s="159"/>
      <c r="S58" s="483"/>
      <c r="T58" s="192"/>
      <c r="U58" s="160"/>
      <c r="V58" s="258"/>
      <c r="W58" s="259"/>
      <c r="X58" s="192"/>
      <c r="Y58" s="160"/>
      <c r="Z58" s="192"/>
      <c r="AA58" s="160"/>
      <c r="AB58" s="192"/>
      <c r="AC58" s="160"/>
      <c r="AD58" s="192"/>
      <c r="AE58" s="624"/>
      <c r="AF58" s="192"/>
      <c r="AG58" s="160"/>
      <c r="AH58" s="192"/>
      <c r="AI58" s="160"/>
      <c r="AJ58" s="192"/>
      <c r="AK58" s="160"/>
      <c r="AL58" s="192"/>
      <c r="AM58" s="160"/>
      <c r="AN58" s="192"/>
      <c r="AO58" s="160"/>
      <c r="AP58" s="151">
        <v>49</v>
      </c>
    </row>
    <row r="59" spans="1:42" s="59" customFormat="1" ht="20.25" customHeight="1" x14ac:dyDescent="0.35">
      <c r="A59" s="151">
        <v>50</v>
      </c>
      <c r="B59" s="240" t="s">
        <v>420</v>
      </c>
      <c r="C59" s="61">
        <v>2005</v>
      </c>
      <c r="D59" s="240" t="s">
        <v>102</v>
      </c>
      <c r="E59" s="318">
        <f t="shared" si="2"/>
        <v>0.5</v>
      </c>
      <c r="F59" s="258"/>
      <c r="G59" s="409"/>
      <c r="H59" s="269"/>
      <c r="I59" s="270"/>
      <c r="J59" s="192"/>
      <c r="K59" s="160"/>
      <c r="L59" s="159"/>
      <c r="M59" s="160"/>
      <c r="N59" s="159"/>
      <c r="O59" s="160"/>
      <c r="P59" s="159">
        <v>88</v>
      </c>
      <c r="Q59" s="160">
        <v>0.5</v>
      </c>
      <c r="R59" s="251"/>
      <c r="S59" s="510"/>
      <c r="T59" s="258"/>
      <c r="U59" s="259"/>
      <c r="V59" s="192"/>
      <c r="W59" s="160"/>
      <c r="X59" s="192"/>
      <c r="Y59" s="160"/>
      <c r="Z59" s="192"/>
      <c r="AA59" s="160"/>
      <c r="AB59" s="192"/>
      <c r="AC59" s="160"/>
      <c r="AD59" s="192"/>
      <c r="AE59" s="624"/>
      <c r="AF59" s="192"/>
      <c r="AG59" s="160"/>
      <c r="AH59" s="192"/>
      <c r="AI59" s="160"/>
      <c r="AJ59" s="192"/>
      <c r="AK59" s="160"/>
      <c r="AL59" s="192"/>
      <c r="AM59" s="160"/>
      <c r="AN59" s="192"/>
      <c r="AO59" s="160"/>
      <c r="AP59" s="151">
        <v>50</v>
      </c>
    </row>
    <row r="60" spans="1:42" s="59" customFormat="1" ht="20.25" customHeight="1" x14ac:dyDescent="0.35">
      <c r="A60" s="89">
        <v>51</v>
      </c>
      <c r="B60" s="301" t="s">
        <v>432</v>
      </c>
      <c r="C60" s="61">
        <v>2006</v>
      </c>
      <c r="D60" s="291" t="s">
        <v>81</v>
      </c>
      <c r="E60" s="318">
        <f t="shared" si="2"/>
        <v>0.5</v>
      </c>
      <c r="F60" s="258"/>
      <c r="G60" s="409"/>
      <c r="H60" s="159"/>
      <c r="I60" s="160"/>
      <c r="J60" s="192"/>
      <c r="K60" s="160"/>
      <c r="L60" s="159"/>
      <c r="M60" s="160"/>
      <c r="N60" s="159"/>
      <c r="O60" s="160"/>
      <c r="P60" s="159">
        <v>88</v>
      </c>
      <c r="Q60" s="160">
        <v>0.5</v>
      </c>
      <c r="R60" s="159"/>
      <c r="S60" s="483"/>
      <c r="T60" s="192"/>
      <c r="U60" s="160"/>
      <c r="V60" s="258"/>
      <c r="W60" s="259"/>
      <c r="X60" s="192"/>
      <c r="Y60" s="160"/>
      <c r="Z60" s="192"/>
      <c r="AA60" s="160"/>
      <c r="AB60" s="192"/>
      <c r="AC60" s="160"/>
      <c r="AD60" s="192"/>
      <c r="AE60" s="624"/>
      <c r="AF60" s="192"/>
      <c r="AG60" s="160"/>
      <c r="AH60" s="192"/>
      <c r="AI60" s="160"/>
      <c r="AJ60" s="192"/>
      <c r="AK60" s="160"/>
      <c r="AL60" s="192"/>
      <c r="AM60" s="160"/>
      <c r="AN60" s="192"/>
      <c r="AO60" s="160"/>
      <c r="AP60" s="89">
        <v>51</v>
      </c>
    </row>
    <row r="61" spans="1:42" s="59" customFormat="1" ht="20.25" customHeight="1" x14ac:dyDescent="0.35">
      <c r="A61" s="89">
        <v>52</v>
      </c>
      <c r="B61" s="301" t="s">
        <v>435</v>
      </c>
      <c r="C61" s="61">
        <v>2007</v>
      </c>
      <c r="D61" s="291" t="s">
        <v>81</v>
      </c>
      <c r="E61" s="318">
        <f t="shared" si="2"/>
        <v>0</v>
      </c>
      <c r="F61" s="258"/>
      <c r="G61" s="409"/>
      <c r="H61" s="269"/>
      <c r="I61" s="270"/>
      <c r="J61" s="192"/>
      <c r="K61" s="160"/>
      <c r="L61" s="159"/>
      <c r="M61" s="160"/>
      <c r="N61" s="159"/>
      <c r="O61" s="160"/>
      <c r="P61" s="159">
        <v>111</v>
      </c>
      <c r="Q61" s="160">
        <v>0</v>
      </c>
      <c r="R61" s="159"/>
      <c r="S61" s="483"/>
      <c r="T61" s="192"/>
      <c r="U61" s="160"/>
      <c r="V61" s="192"/>
      <c r="W61" s="160"/>
      <c r="X61" s="192"/>
      <c r="Y61" s="160"/>
      <c r="Z61" s="192"/>
      <c r="AA61" s="160"/>
      <c r="AB61" s="192"/>
      <c r="AC61" s="160"/>
      <c r="AD61" s="192"/>
      <c r="AE61" s="624"/>
      <c r="AF61" s="192"/>
      <c r="AG61" s="160"/>
      <c r="AH61" s="192"/>
      <c r="AI61" s="160"/>
      <c r="AJ61" s="192"/>
      <c r="AK61" s="160"/>
      <c r="AL61" s="192"/>
      <c r="AM61" s="160"/>
      <c r="AN61" s="192"/>
      <c r="AO61" s="160"/>
      <c r="AP61" s="89">
        <v>52</v>
      </c>
    </row>
    <row r="62" spans="1:42" s="59" customFormat="1" ht="20.25" customHeight="1" x14ac:dyDescent="0.35">
      <c r="A62" s="89">
        <v>53</v>
      </c>
      <c r="B62" s="301" t="s">
        <v>436</v>
      </c>
      <c r="C62" s="61">
        <v>2007</v>
      </c>
      <c r="D62" s="291" t="s">
        <v>81</v>
      </c>
      <c r="E62" s="318">
        <f t="shared" si="2"/>
        <v>0</v>
      </c>
      <c r="F62" s="258"/>
      <c r="G62" s="409"/>
      <c r="H62" s="159"/>
      <c r="I62" s="160"/>
      <c r="J62" s="192"/>
      <c r="K62" s="160"/>
      <c r="L62" s="159"/>
      <c r="M62" s="160"/>
      <c r="N62" s="159"/>
      <c r="O62" s="160"/>
      <c r="P62" s="159">
        <v>117</v>
      </c>
      <c r="Q62" s="160">
        <v>0</v>
      </c>
      <c r="R62" s="159"/>
      <c r="S62" s="483"/>
      <c r="T62" s="192"/>
      <c r="U62" s="160"/>
      <c r="V62" s="192"/>
      <c r="W62" s="160"/>
      <c r="X62" s="192"/>
      <c r="Y62" s="160"/>
      <c r="Z62" s="192"/>
      <c r="AA62" s="160"/>
      <c r="AB62" s="192"/>
      <c r="AC62" s="160"/>
      <c r="AD62" s="192"/>
      <c r="AE62" s="624"/>
      <c r="AF62" s="192"/>
      <c r="AG62" s="160"/>
      <c r="AH62" s="192"/>
      <c r="AI62" s="160"/>
      <c r="AJ62" s="192"/>
      <c r="AK62" s="160"/>
      <c r="AL62" s="192"/>
      <c r="AM62" s="160"/>
      <c r="AN62" s="192"/>
      <c r="AO62" s="160"/>
      <c r="AP62" s="89">
        <v>53</v>
      </c>
    </row>
    <row r="63" spans="1:42" s="59" customFormat="1" ht="20.25" customHeight="1" x14ac:dyDescent="0.35">
      <c r="A63" s="89">
        <v>54</v>
      </c>
      <c r="B63" s="301" t="s">
        <v>434</v>
      </c>
      <c r="C63" s="61">
        <v>2007</v>
      </c>
      <c r="D63" s="291" t="s">
        <v>102</v>
      </c>
      <c r="E63" s="318">
        <f t="shared" si="2"/>
        <v>0</v>
      </c>
      <c r="F63" s="258"/>
      <c r="G63" s="409"/>
      <c r="H63" s="269"/>
      <c r="I63" s="270"/>
      <c r="J63" s="192"/>
      <c r="K63" s="160"/>
      <c r="L63" s="159"/>
      <c r="M63" s="160"/>
      <c r="N63" s="159"/>
      <c r="O63" s="160"/>
      <c r="P63" s="159">
        <v>97</v>
      </c>
      <c r="Q63" s="160">
        <v>0</v>
      </c>
      <c r="R63" s="159"/>
      <c r="S63" s="483"/>
      <c r="T63" s="192"/>
      <c r="U63" s="160"/>
      <c r="V63" s="192"/>
      <c r="W63" s="160"/>
      <c r="X63" s="192">
        <v>103</v>
      </c>
      <c r="Y63" s="160">
        <v>0</v>
      </c>
      <c r="Z63" s="192"/>
      <c r="AA63" s="160"/>
      <c r="AB63" s="192"/>
      <c r="AC63" s="160"/>
      <c r="AD63" s="192"/>
      <c r="AE63" s="624"/>
      <c r="AF63" s="192"/>
      <c r="AG63" s="160"/>
      <c r="AH63" s="192"/>
      <c r="AI63" s="160"/>
      <c r="AJ63" s="192"/>
      <c r="AK63" s="160"/>
      <c r="AL63" s="192"/>
      <c r="AM63" s="160"/>
      <c r="AN63" s="192"/>
      <c r="AO63" s="160"/>
      <c r="AP63" s="89">
        <v>54</v>
      </c>
    </row>
    <row r="64" spans="1:42" s="59" customFormat="1" ht="20.25" customHeight="1" x14ac:dyDescent="0.35">
      <c r="A64" s="89">
        <v>55</v>
      </c>
      <c r="B64" s="109" t="s">
        <v>52</v>
      </c>
      <c r="C64" s="61">
        <v>2006</v>
      </c>
      <c r="D64" s="102" t="s">
        <v>39</v>
      </c>
      <c r="E64" s="318">
        <f t="shared" si="2"/>
        <v>0</v>
      </c>
      <c r="F64" s="258"/>
      <c r="G64" s="259"/>
      <c r="H64" s="269"/>
      <c r="I64" s="270"/>
      <c r="J64" s="192"/>
      <c r="K64" s="160"/>
      <c r="L64" s="159"/>
      <c r="M64" s="160"/>
      <c r="N64" s="159"/>
      <c r="O64" s="160"/>
      <c r="P64" s="159"/>
      <c r="Q64" s="160"/>
      <c r="R64" s="159"/>
      <c r="S64" s="483"/>
      <c r="T64" s="192"/>
      <c r="U64" s="160"/>
      <c r="V64" s="192"/>
      <c r="W64" s="160"/>
      <c r="X64" s="192">
        <v>109</v>
      </c>
      <c r="Y64" s="160">
        <v>0</v>
      </c>
      <c r="Z64" s="192"/>
      <c r="AA64" s="160"/>
      <c r="AB64" s="192"/>
      <c r="AC64" s="160"/>
      <c r="AD64" s="192"/>
      <c r="AE64" s="624"/>
      <c r="AF64" s="192"/>
      <c r="AG64" s="160"/>
      <c r="AH64" s="192"/>
      <c r="AI64" s="160"/>
      <c r="AJ64" s="192"/>
      <c r="AK64" s="160"/>
      <c r="AL64" s="192"/>
      <c r="AM64" s="160"/>
      <c r="AN64" s="192"/>
      <c r="AO64" s="160"/>
      <c r="AP64" s="89">
        <v>55</v>
      </c>
    </row>
    <row r="65" spans="1:285" s="59" customFormat="1" ht="20.25" customHeight="1" x14ac:dyDescent="0.35">
      <c r="A65" s="89"/>
      <c r="B65" s="301"/>
      <c r="C65" s="74"/>
      <c r="D65" s="291"/>
      <c r="E65" s="318">
        <f t="shared" si="2"/>
        <v>0</v>
      </c>
      <c r="F65" s="258"/>
      <c r="G65" s="259"/>
      <c r="H65" s="251"/>
      <c r="I65" s="259"/>
      <c r="J65" s="258"/>
      <c r="K65" s="259"/>
      <c r="L65" s="251"/>
      <c r="M65" s="259"/>
      <c r="N65" s="251"/>
      <c r="O65" s="259"/>
      <c r="P65" s="251"/>
      <c r="Q65" s="259"/>
      <c r="R65" s="159"/>
      <c r="S65" s="160"/>
      <c r="T65" s="258"/>
      <c r="U65" s="259"/>
      <c r="V65" s="258"/>
      <c r="W65" s="259"/>
      <c r="X65" s="258"/>
      <c r="Y65" s="259"/>
      <c r="Z65" s="258"/>
      <c r="AA65" s="259"/>
      <c r="AB65" s="258"/>
      <c r="AC65" s="259"/>
      <c r="AD65" s="258"/>
      <c r="AE65" s="259"/>
      <c r="AF65" s="258"/>
      <c r="AG65" s="259"/>
      <c r="AH65" s="258"/>
      <c r="AI65" s="259"/>
      <c r="AJ65" s="258"/>
      <c r="AK65" s="259"/>
      <c r="AL65" s="192"/>
      <c r="AM65" s="160"/>
      <c r="AN65" s="192"/>
      <c r="AO65" s="160"/>
      <c r="AP65" s="89"/>
      <c r="JO65" s="20"/>
      <c r="JP65" s="20"/>
    </row>
    <row r="66" spans="1:285" s="59" customFormat="1" ht="20.25" customHeight="1" x14ac:dyDescent="0.35">
      <c r="A66" s="89"/>
      <c r="B66" s="301"/>
      <c r="C66" s="74"/>
      <c r="D66" s="291"/>
      <c r="E66" s="318">
        <f t="shared" si="2"/>
        <v>0</v>
      </c>
      <c r="F66" s="258"/>
      <c r="G66" s="259"/>
      <c r="H66" s="159"/>
      <c r="I66" s="160"/>
      <c r="J66" s="192"/>
      <c r="K66" s="160"/>
      <c r="L66" s="159"/>
      <c r="M66" s="160"/>
      <c r="N66" s="159"/>
      <c r="O66" s="160"/>
      <c r="P66" s="159"/>
      <c r="Q66" s="160"/>
      <c r="R66" s="251"/>
      <c r="S66" s="160"/>
      <c r="T66" s="192"/>
      <c r="U66" s="160"/>
      <c r="V66" s="192"/>
      <c r="W66" s="160"/>
      <c r="X66" s="192"/>
      <c r="Y66" s="160"/>
      <c r="Z66" s="192"/>
      <c r="AA66" s="160"/>
      <c r="AB66" s="192"/>
      <c r="AC66" s="160"/>
      <c r="AD66" s="192"/>
      <c r="AE66" s="160"/>
      <c r="AF66" s="192"/>
      <c r="AG66" s="160"/>
      <c r="AH66" s="192"/>
      <c r="AI66" s="160"/>
      <c r="AJ66" s="192"/>
      <c r="AK66" s="160"/>
      <c r="AL66" s="192"/>
      <c r="AM66" s="160"/>
      <c r="AN66" s="192"/>
      <c r="AO66" s="160"/>
      <c r="AP66" s="89"/>
    </row>
    <row r="67" spans="1:285" s="59" customFormat="1" ht="20.25" customHeight="1" x14ac:dyDescent="0.35">
      <c r="A67" s="89"/>
      <c r="B67" s="301"/>
      <c r="C67" s="74"/>
      <c r="D67" s="291"/>
      <c r="E67" s="318">
        <f t="shared" si="2"/>
        <v>0</v>
      </c>
      <c r="F67" s="258"/>
      <c r="G67" s="259"/>
      <c r="H67" s="269"/>
      <c r="I67" s="270"/>
      <c r="J67" s="192"/>
      <c r="K67" s="160"/>
      <c r="L67" s="159"/>
      <c r="M67" s="160"/>
      <c r="N67" s="159"/>
      <c r="O67" s="160"/>
      <c r="P67" s="159"/>
      <c r="Q67" s="160"/>
      <c r="R67" s="159"/>
      <c r="S67" s="160"/>
      <c r="T67" s="192"/>
      <c r="U67" s="160"/>
      <c r="V67" s="192"/>
      <c r="W67" s="160"/>
      <c r="X67" s="192"/>
      <c r="Y67" s="160"/>
      <c r="Z67" s="192"/>
      <c r="AA67" s="160"/>
      <c r="AB67" s="192"/>
      <c r="AC67" s="160"/>
      <c r="AD67" s="192"/>
      <c r="AE67" s="160"/>
      <c r="AF67" s="192"/>
      <c r="AG67" s="160"/>
      <c r="AH67" s="192"/>
      <c r="AI67" s="160"/>
      <c r="AJ67" s="192"/>
      <c r="AK67" s="160"/>
      <c r="AL67" s="192"/>
      <c r="AM67" s="160"/>
      <c r="AN67" s="192"/>
      <c r="AO67" s="160"/>
      <c r="AP67" s="89"/>
    </row>
    <row r="68" spans="1:285" s="59" customFormat="1" ht="20.25" customHeight="1" thickBot="1" x14ac:dyDescent="0.4">
      <c r="A68" s="226"/>
      <c r="B68" s="301"/>
      <c r="C68" s="74"/>
      <c r="D68" s="291"/>
      <c r="E68" s="112"/>
      <c r="F68" s="258"/>
      <c r="G68" s="614">
        <f>SUM(G10:G67)</f>
        <v>463.74</v>
      </c>
      <c r="H68" s="159"/>
      <c r="I68" s="614">
        <f>SUM(I10:I67)</f>
        <v>370.98999999999995</v>
      </c>
      <c r="J68" s="192"/>
      <c r="K68" s="614">
        <f>SUM(K10:K67)</f>
        <v>337</v>
      </c>
      <c r="L68" s="159"/>
      <c r="M68" s="614">
        <f>SUM(M10:M67)</f>
        <v>463.74</v>
      </c>
      <c r="N68" s="159"/>
      <c r="O68" s="614">
        <f>SUM(O10:O67)</f>
        <v>370.98</v>
      </c>
      <c r="P68" s="159"/>
      <c r="Q68" s="614">
        <f>SUM(Q10:Q67)</f>
        <v>371</v>
      </c>
      <c r="R68" s="159"/>
      <c r="S68" s="614">
        <f>SUM(S10:S67)</f>
        <v>371</v>
      </c>
      <c r="T68" s="192"/>
      <c r="U68" s="614">
        <f>SUM(U10:U67)</f>
        <v>371</v>
      </c>
      <c r="V68" s="192"/>
      <c r="W68" s="614">
        <f>SUM(W10:W67)</f>
        <v>355</v>
      </c>
      <c r="X68" s="192"/>
      <c r="Y68" s="614">
        <f>SUM(Y10:Y67)</f>
        <v>371</v>
      </c>
      <c r="Z68" s="192"/>
      <c r="AA68" s="614">
        <f>SUM(AA10:AA67)</f>
        <v>365</v>
      </c>
      <c r="AB68" s="192"/>
      <c r="AC68" s="614">
        <f>SUM(AC10:AC67)</f>
        <v>370.98999999999995</v>
      </c>
      <c r="AD68" s="192"/>
      <c r="AE68" s="614">
        <f>SUM(AE10:AE67)</f>
        <v>289.98999999999995</v>
      </c>
      <c r="AF68" s="192"/>
      <c r="AG68" s="614">
        <f>SUM(AG10:AG67)</f>
        <v>369.99</v>
      </c>
      <c r="AH68" s="192"/>
      <c r="AI68" s="614">
        <f>SUM(AI10:AI67)</f>
        <v>310</v>
      </c>
      <c r="AJ68" s="192"/>
      <c r="AK68" s="614">
        <f>SUM(AK10:AK67)</f>
        <v>347</v>
      </c>
      <c r="AL68" s="192"/>
      <c r="AM68" s="614">
        <f>SUM(AM10:AM67)</f>
        <v>365</v>
      </c>
      <c r="AN68" s="192"/>
      <c r="AO68" s="614">
        <f>SUM(AO10:AO67)</f>
        <v>347</v>
      </c>
      <c r="AP68" s="226"/>
    </row>
    <row r="69" spans="1:285" ht="17" thickBot="1" x14ac:dyDescent="0.4">
      <c r="A69" s="21"/>
      <c r="I69" s="68"/>
    </row>
    <row r="70" spans="1:285" s="38" customFormat="1" ht="55" customHeight="1" thickBot="1" x14ac:dyDescent="0.4">
      <c r="A70" s="735" t="s">
        <v>14</v>
      </c>
      <c r="B70" s="736"/>
      <c r="C70" s="736"/>
      <c r="D70" s="736"/>
      <c r="E70" s="736"/>
      <c r="F70" s="736"/>
      <c r="G70" s="736"/>
      <c r="H70" s="736"/>
      <c r="I70" s="736"/>
      <c r="J70" s="736"/>
      <c r="K70" s="736"/>
      <c r="L70" s="736"/>
      <c r="M70" s="736"/>
      <c r="N70" s="736"/>
      <c r="O70" s="736"/>
      <c r="P70" s="736"/>
      <c r="Q70" s="736"/>
      <c r="R70" s="736"/>
      <c r="S70" s="736"/>
      <c r="T70" s="736"/>
      <c r="U70" s="736"/>
      <c r="V70" s="736"/>
      <c r="W70" s="736"/>
      <c r="X70" s="736"/>
      <c r="Y70" s="736"/>
      <c r="Z70" s="736"/>
      <c r="AA70" s="736"/>
      <c r="AB70" s="736"/>
      <c r="AC70" s="736"/>
      <c r="AD70" s="736"/>
      <c r="AE70" s="736"/>
      <c r="AF70" s="736"/>
      <c r="AG70" s="736"/>
      <c r="AH70" s="736"/>
      <c r="AI70" s="736"/>
      <c r="AJ70" s="736"/>
      <c r="AK70" s="736"/>
      <c r="AL70" s="736"/>
      <c r="AM70" s="736"/>
      <c r="AN70" s="736"/>
      <c r="AO70" s="737"/>
    </row>
    <row r="71" spans="1:285" ht="27" customHeight="1" thickBot="1" x14ac:dyDescent="0.4">
      <c r="A71" s="21"/>
      <c r="F71" s="741" t="s">
        <v>355</v>
      </c>
      <c r="G71" s="742"/>
      <c r="H71" s="741">
        <v>45004</v>
      </c>
      <c r="I71" s="742"/>
      <c r="J71" s="721">
        <v>45018</v>
      </c>
      <c r="K71" s="722"/>
      <c r="L71" s="721">
        <v>45032</v>
      </c>
      <c r="M71" s="722"/>
      <c r="N71" s="721">
        <v>45053</v>
      </c>
      <c r="O71" s="722"/>
      <c r="P71" s="721">
        <v>45074</v>
      </c>
      <c r="Q71" s="722"/>
      <c r="R71" s="721">
        <v>45088</v>
      </c>
      <c r="S71" s="722"/>
      <c r="T71" s="721">
        <v>45102</v>
      </c>
      <c r="U71" s="722"/>
      <c r="V71" s="721">
        <v>45116</v>
      </c>
      <c r="W71" s="722"/>
      <c r="X71" s="721">
        <v>45132</v>
      </c>
      <c r="Y71" s="722"/>
      <c r="Z71" s="721">
        <v>45159</v>
      </c>
      <c r="AA71" s="722"/>
      <c r="AB71" s="719">
        <v>45186</v>
      </c>
      <c r="AC71" s="720"/>
      <c r="AD71" s="719">
        <v>45200</v>
      </c>
      <c r="AE71" s="720"/>
      <c r="AF71" s="721">
        <v>45215</v>
      </c>
      <c r="AG71" s="722"/>
      <c r="AH71" s="721">
        <v>45242</v>
      </c>
      <c r="AI71" s="722"/>
      <c r="AJ71" s="719">
        <v>45250</v>
      </c>
      <c r="AK71" s="720"/>
      <c r="AL71" s="719">
        <v>45256</v>
      </c>
      <c r="AM71" s="720"/>
      <c r="AN71" s="719">
        <v>45270</v>
      </c>
      <c r="AO71" s="720"/>
      <c r="AP71" s="744" t="s">
        <v>130</v>
      </c>
    </row>
    <row r="72" spans="1:285" ht="16.5" customHeight="1" x14ac:dyDescent="0.35">
      <c r="A72" s="731" t="s">
        <v>338</v>
      </c>
      <c r="B72" s="731"/>
      <c r="C72" s="731"/>
      <c r="D72" s="731"/>
      <c r="E72" s="732"/>
      <c r="F72" s="715" t="s">
        <v>333</v>
      </c>
      <c r="G72" s="723"/>
      <c r="H72" s="715" t="s">
        <v>371</v>
      </c>
      <c r="I72" s="723"/>
      <c r="J72" s="715" t="s">
        <v>405</v>
      </c>
      <c r="K72" s="723"/>
      <c r="L72" s="715" t="s">
        <v>416</v>
      </c>
      <c r="M72" s="723"/>
      <c r="N72" s="715" t="s">
        <v>425</v>
      </c>
      <c r="O72" s="723"/>
      <c r="P72" s="715" t="s">
        <v>431</v>
      </c>
      <c r="Q72" s="723"/>
      <c r="R72" s="715" t="s">
        <v>454</v>
      </c>
      <c r="S72" s="723"/>
      <c r="T72" s="715" t="s">
        <v>470</v>
      </c>
      <c r="U72" s="723"/>
      <c r="V72" s="715" t="s">
        <v>486</v>
      </c>
      <c r="W72" s="723"/>
      <c r="X72" s="715" t="s">
        <v>491</v>
      </c>
      <c r="Y72" s="723"/>
      <c r="Z72" s="715" t="s">
        <v>514</v>
      </c>
      <c r="AA72" s="723"/>
      <c r="AB72" s="715" t="s">
        <v>522</v>
      </c>
      <c r="AC72" s="723"/>
      <c r="AD72" s="715" t="s">
        <v>532</v>
      </c>
      <c r="AE72" s="723"/>
      <c r="AF72" s="715" t="s">
        <v>541</v>
      </c>
      <c r="AG72" s="716"/>
      <c r="AH72" s="715" t="s">
        <v>580</v>
      </c>
      <c r="AI72" s="716"/>
      <c r="AJ72" s="715" t="s">
        <v>581</v>
      </c>
      <c r="AK72" s="716"/>
      <c r="AL72" s="715" t="s">
        <v>582</v>
      </c>
      <c r="AM72" s="716"/>
      <c r="AN72" s="715" t="s">
        <v>583</v>
      </c>
      <c r="AO72" s="716"/>
      <c r="AP72" s="745"/>
    </row>
    <row r="73" spans="1:285" ht="48" customHeight="1" thickBot="1" x14ac:dyDescent="0.4">
      <c r="A73" s="733"/>
      <c r="B73" s="733"/>
      <c r="C73" s="733"/>
      <c r="D73" s="733"/>
      <c r="E73" s="734"/>
      <c r="F73" s="717"/>
      <c r="G73" s="726"/>
      <c r="H73" s="724"/>
      <c r="I73" s="725"/>
      <c r="J73" s="717"/>
      <c r="K73" s="726"/>
      <c r="L73" s="717"/>
      <c r="M73" s="726"/>
      <c r="N73" s="717"/>
      <c r="O73" s="726"/>
      <c r="P73" s="717"/>
      <c r="Q73" s="726"/>
      <c r="R73" s="717"/>
      <c r="S73" s="726"/>
      <c r="T73" s="717"/>
      <c r="U73" s="726"/>
      <c r="V73" s="717"/>
      <c r="W73" s="726"/>
      <c r="X73" s="717"/>
      <c r="Y73" s="726"/>
      <c r="Z73" s="717"/>
      <c r="AA73" s="726"/>
      <c r="AB73" s="724"/>
      <c r="AC73" s="725"/>
      <c r="AD73" s="724"/>
      <c r="AE73" s="725"/>
      <c r="AF73" s="717"/>
      <c r="AG73" s="718"/>
      <c r="AH73" s="717"/>
      <c r="AI73" s="718"/>
      <c r="AJ73" s="717"/>
      <c r="AK73" s="718"/>
      <c r="AL73" s="717"/>
      <c r="AM73" s="718"/>
      <c r="AN73" s="717"/>
      <c r="AO73" s="718"/>
      <c r="AP73" s="746"/>
    </row>
    <row r="74" spans="1:285" ht="24" customHeight="1" thickBot="1" x14ac:dyDescent="0.4">
      <c r="A74" s="332" t="s">
        <v>130</v>
      </c>
      <c r="B74" s="319" t="s">
        <v>170</v>
      </c>
      <c r="C74" s="319" t="s">
        <v>172</v>
      </c>
      <c r="D74" s="319" t="s">
        <v>3</v>
      </c>
      <c r="E74" s="319" t="s">
        <v>4</v>
      </c>
      <c r="F74" s="116" t="s">
        <v>5</v>
      </c>
      <c r="G74" s="581" t="s">
        <v>6</v>
      </c>
      <c r="H74" s="122" t="s">
        <v>5</v>
      </c>
      <c r="I74" s="581" t="s">
        <v>6</v>
      </c>
      <c r="J74" s="122" t="s">
        <v>5</v>
      </c>
      <c r="K74" s="581" t="s">
        <v>6</v>
      </c>
      <c r="L74" s="122" t="s">
        <v>5</v>
      </c>
      <c r="M74" s="581" t="s">
        <v>6</v>
      </c>
      <c r="N74" s="122" t="s">
        <v>5</v>
      </c>
      <c r="O74" s="581" t="s">
        <v>6</v>
      </c>
      <c r="P74" s="122" t="s">
        <v>5</v>
      </c>
      <c r="Q74" s="581" t="s">
        <v>6</v>
      </c>
      <c r="R74" s="122" t="s">
        <v>5</v>
      </c>
      <c r="S74" s="581" t="s">
        <v>6</v>
      </c>
      <c r="T74" s="122" t="s">
        <v>5</v>
      </c>
      <c r="U74" s="581" t="s">
        <v>6</v>
      </c>
      <c r="V74" s="122" t="s">
        <v>5</v>
      </c>
      <c r="W74" s="581" t="s">
        <v>6</v>
      </c>
      <c r="X74" s="122" t="s">
        <v>5</v>
      </c>
      <c r="Y74" s="581" t="s">
        <v>6</v>
      </c>
      <c r="Z74" s="122" t="s">
        <v>5</v>
      </c>
      <c r="AA74" s="581" t="s">
        <v>6</v>
      </c>
      <c r="AB74" s="122" t="s">
        <v>5</v>
      </c>
      <c r="AC74" s="581" t="s">
        <v>6</v>
      </c>
      <c r="AD74" s="122" t="s">
        <v>5</v>
      </c>
      <c r="AE74" s="581" t="s">
        <v>6</v>
      </c>
      <c r="AF74" s="122" t="s">
        <v>5</v>
      </c>
      <c r="AG74" s="581" t="s">
        <v>6</v>
      </c>
      <c r="AH74" s="122" t="s">
        <v>5</v>
      </c>
      <c r="AI74" s="581" t="s">
        <v>6</v>
      </c>
      <c r="AJ74" s="116" t="s">
        <v>5</v>
      </c>
      <c r="AK74" s="320" t="s">
        <v>6</v>
      </c>
      <c r="AL74" s="116" t="s">
        <v>5</v>
      </c>
      <c r="AM74" s="320" t="s">
        <v>6</v>
      </c>
      <c r="AN74" s="116" t="s">
        <v>5</v>
      </c>
      <c r="AO74" s="320" t="s">
        <v>6</v>
      </c>
      <c r="AP74" s="332" t="s">
        <v>130</v>
      </c>
    </row>
    <row r="75" spans="1:285" s="59" customFormat="1" ht="20.25" customHeight="1" x14ac:dyDescent="0.35">
      <c r="A75" s="330">
        <v>1</v>
      </c>
      <c r="B75" s="603" t="s">
        <v>149</v>
      </c>
      <c r="C75" s="317">
        <v>2006</v>
      </c>
      <c r="D75" s="604" t="s">
        <v>16</v>
      </c>
      <c r="E75" s="318">
        <f>G75+I75+K75+M75+O75+Q75+S75+U75+W75+Y75+AA75+AC75+AE75+AG75+AI75+AK75+AM75+AO75-AK75</f>
        <v>635.16</v>
      </c>
      <c r="F75" s="261">
        <v>141</v>
      </c>
      <c r="G75" s="262">
        <v>87.5</v>
      </c>
      <c r="H75" s="452">
        <v>75</v>
      </c>
      <c r="I75" s="605">
        <v>21.66</v>
      </c>
      <c r="J75" s="163"/>
      <c r="K75" s="407"/>
      <c r="L75" s="163">
        <v>152</v>
      </c>
      <c r="M75" s="161">
        <v>12.5</v>
      </c>
      <c r="N75" s="163">
        <v>78</v>
      </c>
      <c r="O75" s="161">
        <v>6</v>
      </c>
      <c r="P75" s="163">
        <v>73</v>
      </c>
      <c r="Q75" s="161">
        <v>100</v>
      </c>
      <c r="R75" s="159"/>
      <c r="S75" s="483"/>
      <c r="T75" s="268">
        <v>73</v>
      </c>
      <c r="U75" s="161">
        <v>70</v>
      </c>
      <c r="V75" s="163">
        <v>76</v>
      </c>
      <c r="W75" s="161">
        <v>70</v>
      </c>
      <c r="X75" s="163">
        <v>77</v>
      </c>
      <c r="Y75" s="161">
        <v>9</v>
      </c>
      <c r="Z75" s="163">
        <v>75</v>
      </c>
      <c r="AA75" s="161">
        <v>40</v>
      </c>
      <c r="AB75" s="163">
        <v>79</v>
      </c>
      <c r="AC75" s="161">
        <v>25</v>
      </c>
      <c r="AD75" s="163">
        <v>78</v>
      </c>
      <c r="AE75" s="161">
        <v>85</v>
      </c>
      <c r="AF75" s="159">
        <v>75</v>
      </c>
      <c r="AG75" s="160">
        <v>13.5</v>
      </c>
      <c r="AH75" s="163">
        <v>88</v>
      </c>
      <c r="AI75" s="161">
        <v>20</v>
      </c>
      <c r="AJ75" s="271">
        <v>82</v>
      </c>
      <c r="AK75" s="682">
        <v>12</v>
      </c>
      <c r="AL75" s="163">
        <v>73</v>
      </c>
      <c r="AM75" s="161">
        <v>25</v>
      </c>
      <c r="AN75" s="271">
        <v>69</v>
      </c>
      <c r="AO75" s="262">
        <v>50</v>
      </c>
      <c r="AP75" s="330">
        <v>1</v>
      </c>
    </row>
    <row r="76" spans="1:285" s="59" customFormat="1" ht="20.25" customHeight="1" x14ac:dyDescent="0.35">
      <c r="A76" s="151">
        <f t="shared" ref="A76:A129" si="4">A75+1</f>
        <v>2</v>
      </c>
      <c r="B76" s="109" t="s">
        <v>61</v>
      </c>
      <c r="C76" s="61">
        <v>2006</v>
      </c>
      <c r="D76" s="27" t="s">
        <v>10</v>
      </c>
      <c r="E76" s="318">
        <f>G76+I76+K76+M76+O76+Q76+S76+U76+W76+Y76+AA76+AC76+AE76+AG76+AI76+AK76+AM76+AO76-AO76</f>
        <v>520.86500000000001</v>
      </c>
      <c r="F76" s="251">
        <v>144</v>
      </c>
      <c r="G76" s="259">
        <v>43.75</v>
      </c>
      <c r="H76" s="192">
        <v>75</v>
      </c>
      <c r="I76" s="316">
        <v>21.66</v>
      </c>
      <c r="J76" s="159"/>
      <c r="K76" s="411"/>
      <c r="L76" s="159">
        <v>155</v>
      </c>
      <c r="M76" s="160">
        <v>3.125</v>
      </c>
      <c r="N76" s="159">
        <v>75</v>
      </c>
      <c r="O76" s="160">
        <v>53.33</v>
      </c>
      <c r="P76" s="159"/>
      <c r="Q76" s="160"/>
      <c r="R76" s="159">
        <v>76</v>
      </c>
      <c r="S76" s="160">
        <v>25</v>
      </c>
      <c r="T76" s="192">
        <v>74</v>
      </c>
      <c r="U76" s="160">
        <v>40</v>
      </c>
      <c r="V76" s="159">
        <v>87</v>
      </c>
      <c r="W76" s="160">
        <v>8</v>
      </c>
      <c r="X76" s="159">
        <v>84</v>
      </c>
      <c r="Y76" s="483">
        <v>0</v>
      </c>
      <c r="Z76" s="159">
        <v>78</v>
      </c>
      <c r="AA76" s="160">
        <v>17.5</v>
      </c>
      <c r="AB76" s="159">
        <v>81</v>
      </c>
      <c r="AC76" s="160">
        <v>13.5</v>
      </c>
      <c r="AD76" s="159">
        <v>78</v>
      </c>
      <c r="AE76" s="160">
        <v>85</v>
      </c>
      <c r="AF76" s="159">
        <v>73</v>
      </c>
      <c r="AG76" s="160">
        <v>30</v>
      </c>
      <c r="AH76" s="159">
        <v>77</v>
      </c>
      <c r="AI76" s="160">
        <v>85</v>
      </c>
      <c r="AJ76" s="192">
        <v>75</v>
      </c>
      <c r="AK76" s="160">
        <v>45</v>
      </c>
      <c r="AL76" s="159">
        <v>71</v>
      </c>
      <c r="AM76" s="160">
        <v>50</v>
      </c>
      <c r="AN76" s="192">
        <v>81</v>
      </c>
      <c r="AO76" s="624">
        <v>10</v>
      </c>
      <c r="AP76" s="151">
        <f t="shared" ref="AP76:AP129" si="5">AP75+1</f>
        <v>2</v>
      </c>
    </row>
    <row r="77" spans="1:285" s="59" customFormat="1" ht="20.25" customHeight="1" x14ac:dyDescent="0.35">
      <c r="A77" s="151">
        <f t="shared" si="4"/>
        <v>3</v>
      </c>
      <c r="B77" s="393" t="s">
        <v>315</v>
      </c>
      <c r="C77" s="104">
        <v>2007</v>
      </c>
      <c r="D77" s="239" t="s">
        <v>316</v>
      </c>
      <c r="E77" s="318">
        <f t="shared" ref="E77:E129" si="6">G77+I77+K77+M77+O77+Q77+S77+U77+W77+Y77+AA77+AC77+AE77+AG77+AI77+AK77+AM77+AO77</f>
        <v>502</v>
      </c>
      <c r="F77" s="251"/>
      <c r="G77" s="409"/>
      <c r="H77" s="272"/>
      <c r="I77" s="270"/>
      <c r="J77" s="159"/>
      <c r="K77" s="160"/>
      <c r="L77" s="159">
        <v>141</v>
      </c>
      <c r="M77" s="160">
        <v>125</v>
      </c>
      <c r="N77" s="159">
        <v>77</v>
      </c>
      <c r="O77" s="160">
        <v>11</v>
      </c>
      <c r="P77" s="159">
        <v>79</v>
      </c>
      <c r="Q77" s="160">
        <v>3.5</v>
      </c>
      <c r="R77" s="159">
        <v>73</v>
      </c>
      <c r="S77" s="160">
        <v>100</v>
      </c>
      <c r="T77" s="192">
        <v>75</v>
      </c>
      <c r="U77" s="160">
        <v>17.5</v>
      </c>
      <c r="V77" s="159">
        <v>78</v>
      </c>
      <c r="W77" s="160">
        <v>40</v>
      </c>
      <c r="X77" s="159"/>
      <c r="Y77" s="483"/>
      <c r="Z77" s="159">
        <v>72</v>
      </c>
      <c r="AA77" s="160">
        <v>100</v>
      </c>
      <c r="AB77" s="159">
        <v>78</v>
      </c>
      <c r="AC77" s="160">
        <v>40</v>
      </c>
      <c r="AD77" s="159"/>
      <c r="AE77" s="624"/>
      <c r="AF77" s="159">
        <v>74</v>
      </c>
      <c r="AG77" s="160">
        <v>20</v>
      </c>
      <c r="AH77" s="159"/>
      <c r="AI77" s="160"/>
      <c r="AJ77" s="192">
        <v>75</v>
      </c>
      <c r="AK77" s="160">
        <v>45</v>
      </c>
      <c r="AL77" s="159"/>
      <c r="AM77" s="160"/>
      <c r="AN77" s="192"/>
      <c r="AO77" s="160"/>
      <c r="AP77" s="151">
        <f t="shared" si="5"/>
        <v>3</v>
      </c>
      <c r="JO77" s="20"/>
      <c r="JP77" s="20"/>
    </row>
    <row r="78" spans="1:285" s="59" customFormat="1" ht="20.25" customHeight="1" x14ac:dyDescent="0.35">
      <c r="A78" s="151">
        <f t="shared" si="4"/>
        <v>4</v>
      </c>
      <c r="B78" s="451" t="s">
        <v>118</v>
      </c>
      <c r="C78" s="72">
        <v>2005</v>
      </c>
      <c r="D78" s="71" t="s">
        <v>19</v>
      </c>
      <c r="E78" s="318">
        <f t="shared" si="6"/>
        <v>431.33499999999998</v>
      </c>
      <c r="F78" s="251"/>
      <c r="G78" s="409"/>
      <c r="H78" s="192">
        <v>70</v>
      </c>
      <c r="I78" s="160">
        <v>100</v>
      </c>
      <c r="J78" s="159">
        <v>69</v>
      </c>
      <c r="K78" s="160">
        <v>60</v>
      </c>
      <c r="L78" s="159">
        <v>155</v>
      </c>
      <c r="M78" s="160">
        <v>3.125</v>
      </c>
      <c r="N78" s="159">
        <v>75</v>
      </c>
      <c r="O78" s="160">
        <v>53.33</v>
      </c>
      <c r="P78" s="159">
        <v>80</v>
      </c>
      <c r="Q78" s="160">
        <v>0.8</v>
      </c>
      <c r="R78" s="159">
        <v>74</v>
      </c>
      <c r="S78" s="160">
        <v>53.33</v>
      </c>
      <c r="T78" s="192">
        <v>77</v>
      </c>
      <c r="U78" s="483">
        <v>7</v>
      </c>
      <c r="V78" s="159">
        <v>79</v>
      </c>
      <c r="W78" s="160">
        <v>20</v>
      </c>
      <c r="X78" s="159">
        <v>76</v>
      </c>
      <c r="Y78" s="160">
        <v>26.25</v>
      </c>
      <c r="Z78" s="159">
        <v>78</v>
      </c>
      <c r="AA78" s="160">
        <v>17.5</v>
      </c>
      <c r="AB78" s="159">
        <v>75</v>
      </c>
      <c r="AC78" s="160">
        <v>70</v>
      </c>
      <c r="AD78" s="159"/>
      <c r="AE78" s="624"/>
      <c r="AF78" s="159">
        <v>79</v>
      </c>
      <c r="AG78" s="160">
        <v>5</v>
      </c>
      <c r="AH78" s="159"/>
      <c r="AI78" s="160"/>
      <c r="AJ78" s="192"/>
      <c r="AK78" s="160"/>
      <c r="AL78" s="159">
        <v>74</v>
      </c>
      <c r="AM78" s="160">
        <v>15</v>
      </c>
      <c r="AN78" s="192"/>
      <c r="AO78" s="160"/>
      <c r="AP78" s="151">
        <f t="shared" si="5"/>
        <v>4</v>
      </c>
    </row>
    <row r="79" spans="1:285" s="59" customFormat="1" ht="20.25" customHeight="1" x14ac:dyDescent="0.35">
      <c r="A79" s="151">
        <f t="shared" si="4"/>
        <v>5</v>
      </c>
      <c r="B79" s="298" t="s">
        <v>59</v>
      </c>
      <c r="C79" s="72">
        <v>2005</v>
      </c>
      <c r="D79" s="71" t="s">
        <v>44</v>
      </c>
      <c r="E79" s="318">
        <f t="shared" si="6"/>
        <v>358.61500000000001</v>
      </c>
      <c r="F79" s="251">
        <v>152</v>
      </c>
      <c r="G79" s="259">
        <v>0.625</v>
      </c>
      <c r="H79" s="192">
        <v>77</v>
      </c>
      <c r="I79" s="160">
        <v>8</v>
      </c>
      <c r="J79" s="159">
        <v>73</v>
      </c>
      <c r="K79" s="160">
        <v>30</v>
      </c>
      <c r="L79" s="159"/>
      <c r="M79" s="411"/>
      <c r="N79" s="159">
        <v>76</v>
      </c>
      <c r="O79" s="160">
        <v>21.66</v>
      </c>
      <c r="P79" s="159">
        <v>78</v>
      </c>
      <c r="Q79" s="160">
        <v>7</v>
      </c>
      <c r="R79" s="159">
        <v>77</v>
      </c>
      <c r="S79" s="160">
        <v>12.33</v>
      </c>
      <c r="T79" s="192">
        <v>78</v>
      </c>
      <c r="U79" s="160">
        <v>4</v>
      </c>
      <c r="V79" s="159">
        <v>78</v>
      </c>
      <c r="W79" s="160">
        <v>40</v>
      </c>
      <c r="X79" s="159"/>
      <c r="Y79" s="483"/>
      <c r="Z79" s="159">
        <v>74</v>
      </c>
      <c r="AA79" s="160">
        <v>50</v>
      </c>
      <c r="AB79" s="159">
        <v>79</v>
      </c>
      <c r="AC79" s="160">
        <v>25</v>
      </c>
      <c r="AD79" s="159">
        <v>87</v>
      </c>
      <c r="AE79" s="160">
        <v>30</v>
      </c>
      <c r="AF79" s="159">
        <v>70</v>
      </c>
      <c r="AG79" s="160">
        <v>70</v>
      </c>
      <c r="AH79" s="159">
        <v>78</v>
      </c>
      <c r="AI79" s="160">
        <v>50</v>
      </c>
      <c r="AJ79" s="192">
        <v>85</v>
      </c>
      <c r="AK79" s="160">
        <v>10</v>
      </c>
      <c r="AL79" s="251"/>
      <c r="AM79" s="625"/>
      <c r="AN79" s="192"/>
      <c r="AO79" s="160"/>
      <c r="AP79" s="151">
        <f t="shared" si="5"/>
        <v>5</v>
      </c>
    </row>
    <row r="80" spans="1:285" s="59" customFormat="1" ht="20.25" customHeight="1" x14ac:dyDescent="0.35">
      <c r="A80" s="151">
        <f t="shared" si="4"/>
        <v>6</v>
      </c>
      <c r="B80" s="298" t="s">
        <v>278</v>
      </c>
      <c r="C80" s="74">
        <v>2005</v>
      </c>
      <c r="D80" s="71" t="s">
        <v>33</v>
      </c>
      <c r="E80" s="318">
        <f t="shared" si="6"/>
        <v>278.3</v>
      </c>
      <c r="F80" s="251">
        <v>136</v>
      </c>
      <c r="G80" s="259">
        <v>125</v>
      </c>
      <c r="H80" s="272">
        <v>71</v>
      </c>
      <c r="I80" s="270">
        <v>53.3</v>
      </c>
      <c r="J80" s="159"/>
      <c r="K80" s="411"/>
      <c r="L80" s="159"/>
      <c r="M80" s="160"/>
      <c r="N80" s="159">
        <v>74</v>
      </c>
      <c r="O80" s="160">
        <v>100</v>
      </c>
      <c r="P80" s="159"/>
      <c r="Q80" s="160"/>
      <c r="R80" s="159"/>
      <c r="S80" s="483"/>
      <c r="T80" s="192"/>
      <c r="U80" s="160"/>
      <c r="V80" s="159"/>
      <c r="W80" s="160"/>
      <c r="X80" s="159"/>
      <c r="Y80" s="160"/>
      <c r="Z80" s="159"/>
      <c r="AA80" s="160"/>
      <c r="AB80" s="159"/>
      <c r="AC80" s="160"/>
      <c r="AD80" s="159"/>
      <c r="AE80" s="624"/>
      <c r="AF80" s="159"/>
      <c r="AG80" s="160"/>
      <c r="AH80" s="159"/>
      <c r="AI80" s="160"/>
      <c r="AJ80" s="192"/>
      <c r="AK80" s="160"/>
      <c r="AL80" s="159"/>
      <c r="AM80" s="160"/>
      <c r="AN80" s="192"/>
      <c r="AO80" s="160"/>
      <c r="AP80" s="151">
        <f t="shared" si="5"/>
        <v>6</v>
      </c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</row>
    <row r="81" spans="1:285" s="59" customFormat="1" ht="20.25" customHeight="1" x14ac:dyDescent="0.35">
      <c r="A81" s="151">
        <f t="shared" si="4"/>
        <v>7</v>
      </c>
      <c r="B81" s="109" t="s">
        <v>152</v>
      </c>
      <c r="C81" s="61">
        <v>2006</v>
      </c>
      <c r="D81" s="27" t="s">
        <v>158</v>
      </c>
      <c r="E81" s="318">
        <f t="shared" si="6"/>
        <v>261.32</v>
      </c>
      <c r="F81" s="251"/>
      <c r="G81" s="409"/>
      <c r="H81" s="272">
        <v>78</v>
      </c>
      <c r="I81" s="270">
        <v>5</v>
      </c>
      <c r="J81" s="159"/>
      <c r="K81" s="160"/>
      <c r="L81" s="159">
        <v>163</v>
      </c>
      <c r="M81" s="160">
        <v>0</v>
      </c>
      <c r="N81" s="159">
        <v>76</v>
      </c>
      <c r="O81" s="160">
        <v>21.66</v>
      </c>
      <c r="P81" s="159">
        <v>76</v>
      </c>
      <c r="Q81" s="160">
        <v>21.66</v>
      </c>
      <c r="R81" s="159">
        <v>81</v>
      </c>
      <c r="S81" s="160">
        <v>3</v>
      </c>
      <c r="T81" s="192">
        <v>67</v>
      </c>
      <c r="U81" s="160">
        <v>100</v>
      </c>
      <c r="V81" s="159"/>
      <c r="W81" s="483"/>
      <c r="X81" s="159"/>
      <c r="Y81" s="160"/>
      <c r="Z81" s="159">
        <v>83</v>
      </c>
      <c r="AA81" s="160">
        <v>5</v>
      </c>
      <c r="AB81" s="159"/>
      <c r="AC81" s="160"/>
      <c r="AD81" s="159">
        <v>82</v>
      </c>
      <c r="AE81" s="160">
        <v>50</v>
      </c>
      <c r="AF81" s="159"/>
      <c r="AG81" s="624"/>
      <c r="AH81" s="159">
        <v>79</v>
      </c>
      <c r="AI81" s="160">
        <v>35</v>
      </c>
      <c r="AJ81" s="192"/>
      <c r="AK81" s="160"/>
      <c r="AL81" s="159"/>
      <c r="AM81" s="160"/>
      <c r="AN81" s="192">
        <v>75</v>
      </c>
      <c r="AO81" s="160">
        <v>20</v>
      </c>
      <c r="AP81" s="151">
        <f t="shared" si="5"/>
        <v>7</v>
      </c>
    </row>
    <row r="82" spans="1:285" s="59" customFormat="1" ht="20.25" customHeight="1" x14ac:dyDescent="0.35">
      <c r="A82" s="151">
        <f t="shared" si="4"/>
        <v>8</v>
      </c>
      <c r="B82" s="109" t="s">
        <v>50</v>
      </c>
      <c r="C82" s="61">
        <v>2006</v>
      </c>
      <c r="D82" s="27" t="s">
        <v>28</v>
      </c>
      <c r="E82" s="318">
        <f t="shared" si="6"/>
        <v>243.32999999999998</v>
      </c>
      <c r="F82" s="251">
        <v>149</v>
      </c>
      <c r="G82" s="259">
        <v>13.75</v>
      </c>
      <c r="H82" s="273"/>
      <c r="I82" s="412"/>
      <c r="J82" s="159"/>
      <c r="K82" s="160"/>
      <c r="L82" s="159">
        <v>148</v>
      </c>
      <c r="M82" s="160">
        <v>50</v>
      </c>
      <c r="N82" s="159"/>
      <c r="O82" s="160"/>
      <c r="P82" s="159"/>
      <c r="Q82" s="160"/>
      <c r="R82" s="159">
        <v>74</v>
      </c>
      <c r="S82" s="160">
        <v>53.33</v>
      </c>
      <c r="T82" s="192"/>
      <c r="U82" s="483"/>
      <c r="V82" s="159">
        <v>74</v>
      </c>
      <c r="W82" s="160">
        <v>100</v>
      </c>
      <c r="X82" s="159">
        <v>76</v>
      </c>
      <c r="Y82" s="160">
        <v>26.25</v>
      </c>
      <c r="Z82" s="159"/>
      <c r="AA82" s="160"/>
      <c r="AB82" s="159"/>
      <c r="AC82" s="160"/>
      <c r="AD82" s="159"/>
      <c r="AE82" s="624"/>
      <c r="AF82" s="159"/>
      <c r="AG82" s="160"/>
      <c r="AH82" s="159"/>
      <c r="AI82" s="160"/>
      <c r="AJ82" s="192"/>
      <c r="AK82" s="160"/>
      <c r="AL82" s="159"/>
      <c r="AM82" s="160"/>
      <c r="AN82" s="192"/>
      <c r="AO82" s="160"/>
      <c r="AP82" s="151">
        <f t="shared" si="5"/>
        <v>8</v>
      </c>
      <c r="JQ82" s="20"/>
      <c r="JR82" s="20"/>
      <c r="JS82" s="20"/>
      <c r="JT82" s="20"/>
      <c r="JU82" s="20"/>
      <c r="JV82" s="20"/>
      <c r="JW82" s="20"/>
      <c r="JX82" s="20"/>
      <c r="JY82" s="20"/>
    </row>
    <row r="83" spans="1:285" s="59" customFormat="1" ht="20.25" customHeight="1" x14ac:dyDescent="0.35">
      <c r="A83" s="151">
        <f t="shared" si="4"/>
        <v>9</v>
      </c>
      <c r="B83" s="109" t="s">
        <v>151</v>
      </c>
      <c r="C83" s="61">
        <v>2006</v>
      </c>
      <c r="D83" s="27" t="s">
        <v>16</v>
      </c>
      <c r="E83" s="318">
        <f t="shared" si="6"/>
        <v>238.3</v>
      </c>
      <c r="F83" s="251">
        <v>161</v>
      </c>
      <c r="G83" s="259">
        <v>0</v>
      </c>
      <c r="H83" s="192">
        <v>71</v>
      </c>
      <c r="I83" s="270">
        <v>53.3</v>
      </c>
      <c r="J83" s="408"/>
      <c r="K83" s="411"/>
      <c r="L83" s="159">
        <v>161</v>
      </c>
      <c r="M83" s="160">
        <v>0</v>
      </c>
      <c r="N83" s="159">
        <v>80</v>
      </c>
      <c r="O83" s="160">
        <v>2</v>
      </c>
      <c r="P83" s="159"/>
      <c r="Q83" s="160"/>
      <c r="R83" s="159">
        <v>81</v>
      </c>
      <c r="S83" s="160">
        <v>3</v>
      </c>
      <c r="T83" s="192">
        <v>74</v>
      </c>
      <c r="U83" s="160">
        <v>40</v>
      </c>
      <c r="V83" s="159">
        <v>78</v>
      </c>
      <c r="W83" s="160">
        <v>40</v>
      </c>
      <c r="X83" s="159">
        <v>73</v>
      </c>
      <c r="Y83" s="160">
        <v>100</v>
      </c>
      <c r="Z83" s="159"/>
      <c r="AA83" s="483"/>
      <c r="AB83" s="159"/>
      <c r="AC83" s="160"/>
      <c r="AD83" s="159"/>
      <c r="AE83" s="624"/>
      <c r="AF83" s="159"/>
      <c r="AG83" s="160"/>
      <c r="AH83" s="159"/>
      <c r="AI83" s="160"/>
      <c r="AJ83" s="192"/>
      <c r="AK83" s="160"/>
      <c r="AL83" s="159"/>
      <c r="AM83" s="160"/>
      <c r="AN83" s="192"/>
      <c r="AO83" s="160"/>
      <c r="AP83" s="151">
        <f t="shared" si="5"/>
        <v>9</v>
      </c>
    </row>
    <row r="84" spans="1:285" s="59" customFormat="1" ht="20.25" customHeight="1" x14ac:dyDescent="0.35">
      <c r="A84" s="151">
        <f t="shared" si="4"/>
        <v>10</v>
      </c>
      <c r="B84" s="314" t="s">
        <v>171</v>
      </c>
      <c r="C84" s="61">
        <v>2006</v>
      </c>
      <c r="D84" s="100" t="s">
        <v>19</v>
      </c>
      <c r="E84" s="318">
        <f t="shared" si="6"/>
        <v>201.83</v>
      </c>
      <c r="F84" s="251"/>
      <c r="G84" s="409"/>
      <c r="H84" s="272">
        <v>76</v>
      </c>
      <c r="I84" s="270">
        <v>11</v>
      </c>
      <c r="J84" s="159">
        <v>69</v>
      </c>
      <c r="K84" s="160">
        <v>60</v>
      </c>
      <c r="L84" s="159"/>
      <c r="M84" s="160"/>
      <c r="N84" s="159">
        <v>80</v>
      </c>
      <c r="O84" s="160">
        <v>2</v>
      </c>
      <c r="P84" s="159">
        <v>74</v>
      </c>
      <c r="Q84" s="160">
        <v>60</v>
      </c>
      <c r="R84" s="159"/>
      <c r="S84" s="483"/>
      <c r="T84" s="192">
        <v>74</v>
      </c>
      <c r="U84" s="160">
        <v>40</v>
      </c>
      <c r="V84" s="159">
        <v>83</v>
      </c>
      <c r="W84" s="160">
        <v>12.33</v>
      </c>
      <c r="X84" s="251">
        <v>83</v>
      </c>
      <c r="Y84" s="259">
        <v>1.5</v>
      </c>
      <c r="Z84" s="159">
        <v>79</v>
      </c>
      <c r="AA84" s="160">
        <v>12</v>
      </c>
      <c r="AB84" s="159"/>
      <c r="AC84" s="160"/>
      <c r="AD84" s="159"/>
      <c r="AE84" s="624"/>
      <c r="AF84" s="159">
        <v>80</v>
      </c>
      <c r="AG84" s="160">
        <v>3</v>
      </c>
      <c r="AH84" s="159"/>
      <c r="AI84" s="160"/>
      <c r="AJ84" s="192"/>
      <c r="AK84" s="160"/>
      <c r="AL84" s="159"/>
      <c r="AM84" s="160"/>
      <c r="AN84" s="192"/>
      <c r="AO84" s="160"/>
      <c r="AP84" s="151">
        <f t="shared" si="5"/>
        <v>10</v>
      </c>
      <c r="JQ84" s="20"/>
      <c r="JR84" s="20"/>
      <c r="JS84" s="20"/>
      <c r="JT84" s="20"/>
      <c r="JU84" s="20"/>
      <c r="JV84" s="20"/>
      <c r="JW84" s="20"/>
      <c r="JX84" s="20"/>
      <c r="JY84" s="20"/>
    </row>
    <row r="85" spans="1:285" s="59" customFormat="1" ht="20.25" customHeight="1" x14ac:dyDescent="0.35">
      <c r="A85" s="151">
        <f t="shared" si="4"/>
        <v>11</v>
      </c>
      <c r="B85" s="612" t="s">
        <v>596</v>
      </c>
      <c r="C85" s="74">
        <v>2007</v>
      </c>
      <c r="D85" s="240" t="s">
        <v>23</v>
      </c>
      <c r="E85" s="318">
        <f t="shared" si="6"/>
        <v>200</v>
      </c>
      <c r="F85" s="251"/>
      <c r="G85" s="409"/>
      <c r="H85" s="258"/>
      <c r="I85" s="259"/>
      <c r="J85" s="251"/>
      <c r="K85" s="259"/>
      <c r="L85" s="251"/>
      <c r="M85" s="259"/>
      <c r="N85" s="251"/>
      <c r="O85" s="259"/>
      <c r="P85" s="251"/>
      <c r="Q85" s="259"/>
      <c r="R85" s="251"/>
      <c r="S85" s="483"/>
      <c r="T85" s="258"/>
      <c r="U85" s="259"/>
      <c r="V85" s="251"/>
      <c r="W85" s="259"/>
      <c r="X85" s="251"/>
      <c r="Y85" s="259"/>
      <c r="Z85" s="251"/>
      <c r="AA85" s="259"/>
      <c r="AB85" s="251"/>
      <c r="AC85" s="259"/>
      <c r="AD85" s="251"/>
      <c r="AE85" s="625"/>
      <c r="AF85" s="251"/>
      <c r="AG85" s="259"/>
      <c r="AH85" s="251"/>
      <c r="AI85" s="259"/>
      <c r="AJ85" s="192"/>
      <c r="AK85" s="160"/>
      <c r="AL85" s="251">
        <v>65</v>
      </c>
      <c r="AM85" s="259">
        <v>100</v>
      </c>
      <c r="AN85" s="192">
        <v>66</v>
      </c>
      <c r="AO85" s="160">
        <v>100</v>
      </c>
      <c r="AP85" s="151">
        <f t="shared" si="5"/>
        <v>11</v>
      </c>
    </row>
    <row r="86" spans="1:285" s="59" customFormat="1" ht="20.25" customHeight="1" x14ac:dyDescent="0.35">
      <c r="A86" s="151">
        <f t="shared" si="4"/>
        <v>12</v>
      </c>
      <c r="B86" s="451" t="s">
        <v>471</v>
      </c>
      <c r="C86" s="61">
        <v>2006</v>
      </c>
      <c r="D86" s="454" t="s">
        <v>221</v>
      </c>
      <c r="E86" s="318">
        <f t="shared" si="6"/>
        <v>186</v>
      </c>
      <c r="F86" s="251"/>
      <c r="G86" s="409"/>
      <c r="H86" s="192"/>
      <c r="I86" s="316"/>
      <c r="J86" s="159"/>
      <c r="K86" s="160"/>
      <c r="L86" s="159"/>
      <c r="M86" s="160"/>
      <c r="N86" s="159"/>
      <c r="O86" s="160"/>
      <c r="P86" s="159"/>
      <c r="Q86" s="160"/>
      <c r="R86" s="159"/>
      <c r="S86" s="483"/>
      <c r="T86" s="192">
        <v>90</v>
      </c>
      <c r="U86" s="160">
        <v>1</v>
      </c>
      <c r="V86" s="251"/>
      <c r="W86" s="259"/>
      <c r="X86" s="159"/>
      <c r="Y86" s="160"/>
      <c r="Z86" s="159"/>
      <c r="AA86" s="160"/>
      <c r="AB86" s="159">
        <v>65</v>
      </c>
      <c r="AC86" s="160">
        <v>100</v>
      </c>
      <c r="AD86" s="159"/>
      <c r="AE86" s="624"/>
      <c r="AF86" s="159"/>
      <c r="AG86" s="160"/>
      <c r="AH86" s="159"/>
      <c r="AI86" s="160"/>
      <c r="AJ86" s="192"/>
      <c r="AK86" s="160"/>
      <c r="AL86" s="159">
        <v>70</v>
      </c>
      <c r="AM86" s="160">
        <v>70</v>
      </c>
      <c r="AN86" s="192">
        <v>76</v>
      </c>
      <c r="AO86" s="160">
        <v>15</v>
      </c>
      <c r="AP86" s="151">
        <f t="shared" si="5"/>
        <v>12</v>
      </c>
    </row>
    <row r="87" spans="1:285" s="59" customFormat="1" ht="20.25" customHeight="1" x14ac:dyDescent="0.35">
      <c r="A87" s="151">
        <f t="shared" si="4"/>
        <v>13</v>
      </c>
      <c r="B87" s="109" t="s">
        <v>51</v>
      </c>
      <c r="C87" s="61">
        <v>2006</v>
      </c>
      <c r="D87" s="27" t="s">
        <v>47</v>
      </c>
      <c r="E87" s="318">
        <f t="shared" si="6"/>
        <v>149.32999999999998</v>
      </c>
      <c r="F87" s="251">
        <v>157</v>
      </c>
      <c r="G87" s="259">
        <v>0</v>
      </c>
      <c r="H87" s="272"/>
      <c r="I87" s="410"/>
      <c r="J87" s="159">
        <v>84</v>
      </c>
      <c r="K87" s="160">
        <v>12</v>
      </c>
      <c r="L87" s="159">
        <v>163</v>
      </c>
      <c r="M87" s="160">
        <v>0</v>
      </c>
      <c r="N87" s="159">
        <v>78</v>
      </c>
      <c r="O87" s="160">
        <v>6</v>
      </c>
      <c r="P87" s="159"/>
      <c r="Q87" s="160"/>
      <c r="R87" s="159"/>
      <c r="S87" s="483"/>
      <c r="T87" s="192">
        <v>80</v>
      </c>
      <c r="U87" s="160">
        <v>3</v>
      </c>
      <c r="V87" s="159"/>
      <c r="W87" s="160"/>
      <c r="X87" s="159"/>
      <c r="Y87" s="160"/>
      <c r="Z87" s="159">
        <v>83</v>
      </c>
      <c r="AA87" s="160">
        <v>5</v>
      </c>
      <c r="AB87" s="159">
        <v>85</v>
      </c>
      <c r="AC87" s="160">
        <v>4.33</v>
      </c>
      <c r="AD87" s="159">
        <v>83</v>
      </c>
      <c r="AE87" s="160">
        <v>40</v>
      </c>
      <c r="AF87" s="159">
        <v>81</v>
      </c>
      <c r="AG87" s="160">
        <v>2</v>
      </c>
      <c r="AH87" s="159"/>
      <c r="AI87" s="624"/>
      <c r="AJ87" s="192">
        <v>76</v>
      </c>
      <c r="AK87" s="160">
        <v>25</v>
      </c>
      <c r="AL87" s="159">
        <v>75</v>
      </c>
      <c r="AM87" s="160">
        <v>12</v>
      </c>
      <c r="AN87" s="192">
        <v>72</v>
      </c>
      <c r="AO87" s="160">
        <v>40</v>
      </c>
      <c r="AP87" s="151">
        <f t="shared" si="5"/>
        <v>13</v>
      </c>
      <c r="JO87" s="20"/>
      <c r="JP87" s="20"/>
    </row>
    <row r="88" spans="1:285" s="59" customFormat="1" ht="20.25" customHeight="1" x14ac:dyDescent="0.35">
      <c r="A88" s="151">
        <f t="shared" si="4"/>
        <v>14</v>
      </c>
      <c r="B88" s="298" t="s">
        <v>169</v>
      </c>
      <c r="C88" s="74">
        <v>2005</v>
      </c>
      <c r="D88" s="71" t="s">
        <v>81</v>
      </c>
      <c r="E88" s="318">
        <f t="shared" si="6"/>
        <v>143.94499999999999</v>
      </c>
      <c r="F88" s="251">
        <v>152</v>
      </c>
      <c r="G88" s="259">
        <v>0.625</v>
      </c>
      <c r="H88" s="273">
        <v>75</v>
      </c>
      <c r="I88" s="316">
        <v>21.66</v>
      </c>
      <c r="J88" s="159"/>
      <c r="K88" s="411"/>
      <c r="L88" s="159">
        <v>146</v>
      </c>
      <c r="M88" s="160">
        <v>62.5</v>
      </c>
      <c r="N88" s="159">
        <v>78</v>
      </c>
      <c r="O88" s="160">
        <v>6</v>
      </c>
      <c r="P88" s="159">
        <v>76</v>
      </c>
      <c r="Q88" s="160">
        <v>21.66</v>
      </c>
      <c r="R88" s="159">
        <v>81</v>
      </c>
      <c r="S88" s="160">
        <v>3</v>
      </c>
      <c r="T88" s="192">
        <v>75</v>
      </c>
      <c r="U88" s="160">
        <v>17.5</v>
      </c>
      <c r="V88" s="159"/>
      <c r="W88" s="483"/>
      <c r="X88" s="159">
        <v>77</v>
      </c>
      <c r="Y88" s="160">
        <v>9</v>
      </c>
      <c r="Z88" s="159"/>
      <c r="AA88" s="160"/>
      <c r="AB88" s="159">
        <v>86</v>
      </c>
      <c r="AC88" s="160">
        <v>2</v>
      </c>
      <c r="AD88" s="159"/>
      <c r="AE88" s="624"/>
      <c r="AF88" s="159"/>
      <c r="AG88" s="160"/>
      <c r="AH88" s="159"/>
      <c r="AI88" s="160"/>
      <c r="AJ88" s="192"/>
      <c r="AK88" s="160"/>
      <c r="AL88" s="159"/>
      <c r="AM88" s="160"/>
      <c r="AN88" s="192"/>
      <c r="AO88" s="160"/>
      <c r="AP88" s="151">
        <f t="shared" si="5"/>
        <v>14</v>
      </c>
    </row>
    <row r="89" spans="1:285" s="59" customFormat="1" ht="20.25" customHeight="1" x14ac:dyDescent="0.35">
      <c r="A89" s="151">
        <f t="shared" si="4"/>
        <v>15</v>
      </c>
      <c r="B89" s="301" t="s">
        <v>598</v>
      </c>
      <c r="C89" s="74">
        <v>2007</v>
      </c>
      <c r="D89" s="240" t="s">
        <v>546</v>
      </c>
      <c r="E89" s="318">
        <f t="shared" si="6"/>
        <v>140</v>
      </c>
      <c r="F89" s="251"/>
      <c r="G89" s="409"/>
      <c r="H89" s="272"/>
      <c r="I89" s="270"/>
      <c r="J89" s="159"/>
      <c r="K89" s="160"/>
      <c r="L89" s="159"/>
      <c r="M89" s="160"/>
      <c r="N89" s="159"/>
      <c r="O89" s="160"/>
      <c r="P89" s="159"/>
      <c r="Q89" s="160"/>
      <c r="R89" s="159"/>
      <c r="S89" s="483"/>
      <c r="T89" s="192"/>
      <c r="U89" s="160"/>
      <c r="V89" s="159"/>
      <c r="W89" s="160"/>
      <c r="X89" s="159"/>
      <c r="Y89" s="160"/>
      <c r="Z89" s="159"/>
      <c r="AA89" s="160"/>
      <c r="AB89" s="159"/>
      <c r="AC89" s="160"/>
      <c r="AD89" s="159"/>
      <c r="AE89" s="624"/>
      <c r="AF89" s="159"/>
      <c r="AG89" s="160"/>
      <c r="AH89" s="159"/>
      <c r="AI89" s="160"/>
      <c r="AJ89" s="192">
        <v>70</v>
      </c>
      <c r="AK89" s="160">
        <v>100</v>
      </c>
      <c r="AL89" s="159">
        <v>72</v>
      </c>
      <c r="AM89" s="160">
        <v>40</v>
      </c>
      <c r="AN89" s="192"/>
      <c r="AO89" s="160"/>
      <c r="AP89" s="151">
        <f t="shared" si="5"/>
        <v>15</v>
      </c>
      <c r="AQ89" s="358" t="s">
        <v>184</v>
      </c>
      <c r="AR89" s="359" t="s">
        <v>185</v>
      </c>
      <c r="AS89" s="360">
        <v>0.25</v>
      </c>
      <c r="AT89" s="361" t="s">
        <v>317</v>
      </c>
      <c r="JQ89" s="20"/>
      <c r="JR89" s="20"/>
      <c r="JS89" s="20"/>
      <c r="JT89" s="20"/>
      <c r="JU89" s="20"/>
      <c r="JV89" s="20"/>
      <c r="JW89" s="20"/>
      <c r="JX89" s="20"/>
      <c r="JY89" s="20"/>
    </row>
    <row r="90" spans="1:285" s="59" customFormat="1" ht="20.25" customHeight="1" x14ac:dyDescent="0.35">
      <c r="A90" s="151">
        <f t="shared" si="4"/>
        <v>16</v>
      </c>
      <c r="B90" s="301" t="s">
        <v>544</v>
      </c>
      <c r="C90" s="74">
        <v>2006</v>
      </c>
      <c r="D90" s="240" t="s">
        <v>546</v>
      </c>
      <c r="E90" s="318">
        <f t="shared" si="6"/>
        <v>133</v>
      </c>
      <c r="F90" s="251"/>
      <c r="G90" s="409"/>
      <c r="H90" s="272"/>
      <c r="I90" s="270"/>
      <c r="J90" s="159"/>
      <c r="K90" s="160"/>
      <c r="L90" s="159"/>
      <c r="M90" s="160"/>
      <c r="N90" s="159"/>
      <c r="O90" s="160"/>
      <c r="P90" s="159"/>
      <c r="Q90" s="160"/>
      <c r="R90" s="159"/>
      <c r="S90" s="483"/>
      <c r="T90" s="192"/>
      <c r="U90" s="160"/>
      <c r="V90" s="159"/>
      <c r="W90" s="160"/>
      <c r="X90" s="159"/>
      <c r="Y90" s="160"/>
      <c r="Z90" s="159"/>
      <c r="AA90" s="160"/>
      <c r="AB90" s="159"/>
      <c r="AC90" s="160"/>
      <c r="AD90" s="159"/>
      <c r="AE90" s="624"/>
      <c r="AF90" s="159">
        <v>71</v>
      </c>
      <c r="AG90" s="160">
        <v>45</v>
      </c>
      <c r="AH90" s="159"/>
      <c r="AI90" s="160"/>
      <c r="AJ90" s="192">
        <v>73</v>
      </c>
      <c r="AK90" s="160">
        <v>70</v>
      </c>
      <c r="AL90" s="159">
        <v>81</v>
      </c>
      <c r="AM90" s="160">
        <v>6</v>
      </c>
      <c r="AN90" s="192">
        <v>79</v>
      </c>
      <c r="AO90" s="160">
        <v>12</v>
      </c>
      <c r="AP90" s="151">
        <f t="shared" si="5"/>
        <v>16</v>
      </c>
      <c r="AQ90" s="362">
        <v>1</v>
      </c>
      <c r="AR90" s="363">
        <v>100</v>
      </c>
      <c r="AS90" s="364">
        <f>AR90*AS89</f>
        <v>25</v>
      </c>
      <c r="AT90" s="648">
        <f t="shared" ref="AT90:AT104" si="7">SUM(AR90:AS90)</f>
        <v>125</v>
      </c>
      <c r="JQ90" s="20"/>
      <c r="JR90" s="20"/>
      <c r="JS90" s="20"/>
      <c r="JT90" s="20"/>
      <c r="JU90" s="20"/>
      <c r="JV90" s="20"/>
      <c r="JW90" s="20"/>
      <c r="JX90" s="20"/>
      <c r="JY90" s="20"/>
    </row>
    <row r="91" spans="1:285" s="59" customFormat="1" ht="20.25" customHeight="1" x14ac:dyDescent="0.35">
      <c r="A91" s="151">
        <f t="shared" si="4"/>
        <v>17</v>
      </c>
      <c r="B91" s="109" t="s">
        <v>115</v>
      </c>
      <c r="C91" s="61">
        <v>2006</v>
      </c>
      <c r="D91" s="27" t="s">
        <v>81</v>
      </c>
      <c r="E91" s="318">
        <f t="shared" si="6"/>
        <v>127.33</v>
      </c>
      <c r="F91" s="251">
        <v>157</v>
      </c>
      <c r="G91" s="259">
        <v>0</v>
      </c>
      <c r="H91" s="258"/>
      <c r="I91" s="409"/>
      <c r="J91" s="159"/>
      <c r="K91" s="160"/>
      <c r="L91" s="159">
        <v>150</v>
      </c>
      <c r="M91" s="160">
        <v>25</v>
      </c>
      <c r="N91" s="159">
        <v>75</v>
      </c>
      <c r="O91" s="160">
        <v>53.33</v>
      </c>
      <c r="P91" s="159">
        <v>75</v>
      </c>
      <c r="Q91" s="160">
        <v>40</v>
      </c>
      <c r="R91" s="159"/>
      <c r="S91" s="483"/>
      <c r="T91" s="192"/>
      <c r="U91" s="160"/>
      <c r="V91" s="159"/>
      <c r="W91" s="160"/>
      <c r="X91" s="159"/>
      <c r="Y91" s="160"/>
      <c r="Z91" s="159"/>
      <c r="AA91" s="160"/>
      <c r="AB91" s="159"/>
      <c r="AC91" s="160"/>
      <c r="AD91" s="159"/>
      <c r="AE91" s="624"/>
      <c r="AF91" s="159">
        <v>77</v>
      </c>
      <c r="AG91" s="160">
        <v>9</v>
      </c>
      <c r="AH91" s="159"/>
      <c r="AI91" s="160"/>
      <c r="AJ91" s="192"/>
      <c r="AK91" s="160"/>
      <c r="AL91" s="159"/>
      <c r="AM91" s="160"/>
      <c r="AN91" s="192"/>
      <c r="AO91" s="160"/>
      <c r="AP91" s="151">
        <f t="shared" si="5"/>
        <v>17</v>
      </c>
      <c r="AQ91" s="365">
        <f t="shared" ref="AQ91:AQ102" si="8">AQ90+1</f>
        <v>2</v>
      </c>
      <c r="AR91" s="366">
        <v>70</v>
      </c>
      <c r="AS91" s="367">
        <f>AR91*AS89</f>
        <v>17.5</v>
      </c>
      <c r="AT91" s="648">
        <f t="shared" si="7"/>
        <v>87.5</v>
      </c>
    </row>
    <row r="92" spans="1:285" s="59" customFormat="1" ht="20.25" customHeight="1" x14ac:dyDescent="0.35">
      <c r="A92" s="151">
        <f t="shared" si="4"/>
        <v>18</v>
      </c>
      <c r="B92" s="298" t="s">
        <v>271</v>
      </c>
      <c r="C92" s="72">
        <v>2006</v>
      </c>
      <c r="D92" s="71" t="s">
        <v>102</v>
      </c>
      <c r="E92" s="318">
        <f t="shared" si="6"/>
        <v>120</v>
      </c>
      <c r="F92" s="251">
        <v>158</v>
      </c>
      <c r="G92" s="259">
        <v>0</v>
      </c>
      <c r="H92" s="272"/>
      <c r="I92" s="410"/>
      <c r="J92" s="159"/>
      <c r="K92" s="160"/>
      <c r="L92" s="159">
        <v>159</v>
      </c>
      <c r="M92" s="160">
        <v>0</v>
      </c>
      <c r="N92" s="159"/>
      <c r="O92" s="160"/>
      <c r="P92" s="159"/>
      <c r="Q92" s="160"/>
      <c r="R92" s="159"/>
      <c r="S92" s="483"/>
      <c r="T92" s="192"/>
      <c r="U92" s="160"/>
      <c r="V92" s="159"/>
      <c r="W92" s="160"/>
      <c r="X92" s="159">
        <v>75</v>
      </c>
      <c r="Y92" s="160">
        <v>50</v>
      </c>
      <c r="Z92" s="159">
        <v>73</v>
      </c>
      <c r="AA92" s="160">
        <v>70</v>
      </c>
      <c r="AB92" s="159"/>
      <c r="AC92" s="160"/>
      <c r="AD92" s="159"/>
      <c r="AE92" s="624"/>
      <c r="AF92" s="159"/>
      <c r="AG92" s="160"/>
      <c r="AH92" s="159"/>
      <c r="AI92" s="160"/>
      <c r="AJ92" s="192"/>
      <c r="AK92" s="160"/>
      <c r="AL92" s="159"/>
      <c r="AM92" s="160"/>
      <c r="AN92" s="192"/>
      <c r="AO92" s="160"/>
      <c r="AP92" s="151">
        <f t="shared" si="5"/>
        <v>18</v>
      </c>
      <c r="AQ92" s="362">
        <f t="shared" si="8"/>
        <v>3</v>
      </c>
      <c r="AR92" s="363">
        <v>50</v>
      </c>
      <c r="AS92" s="364">
        <f>AR92*AS89</f>
        <v>12.5</v>
      </c>
      <c r="AT92" s="648">
        <f t="shared" si="7"/>
        <v>62.5</v>
      </c>
    </row>
    <row r="93" spans="1:285" s="59" customFormat="1" ht="20.25" customHeight="1" x14ac:dyDescent="0.35">
      <c r="A93" s="151">
        <f t="shared" si="4"/>
        <v>19</v>
      </c>
      <c r="B93" s="109" t="s">
        <v>63</v>
      </c>
      <c r="C93" s="61">
        <v>2006</v>
      </c>
      <c r="D93" s="27" t="s">
        <v>39</v>
      </c>
      <c r="E93" s="318">
        <f t="shared" si="6"/>
        <v>117.58</v>
      </c>
      <c r="F93" s="251">
        <v>151</v>
      </c>
      <c r="G93" s="259">
        <v>3.75</v>
      </c>
      <c r="H93" s="192"/>
      <c r="I93" s="411"/>
      <c r="J93" s="159"/>
      <c r="K93" s="160"/>
      <c r="L93" s="159">
        <v>152</v>
      </c>
      <c r="M93" s="160">
        <v>12.5</v>
      </c>
      <c r="N93" s="159"/>
      <c r="O93" s="160"/>
      <c r="P93" s="159"/>
      <c r="Q93" s="160"/>
      <c r="R93" s="159">
        <v>77</v>
      </c>
      <c r="S93" s="160">
        <v>12.33</v>
      </c>
      <c r="T93" s="192">
        <v>76</v>
      </c>
      <c r="U93" s="160">
        <v>11</v>
      </c>
      <c r="V93" s="159"/>
      <c r="W93" s="483"/>
      <c r="X93" s="159">
        <v>74</v>
      </c>
      <c r="Y93" s="160">
        <v>70</v>
      </c>
      <c r="Z93" s="159"/>
      <c r="AA93" s="160"/>
      <c r="AB93" s="159"/>
      <c r="AC93" s="160"/>
      <c r="AD93" s="159"/>
      <c r="AE93" s="624"/>
      <c r="AF93" s="159"/>
      <c r="AG93" s="160"/>
      <c r="AH93" s="159"/>
      <c r="AI93" s="160"/>
      <c r="AJ93" s="192"/>
      <c r="AK93" s="160"/>
      <c r="AL93" s="159">
        <v>79</v>
      </c>
      <c r="AM93" s="160">
        <v>8</v>
      </c>
      <c r="AN93" s="192"/>
      <c r="AO93" s="160"/>
      <c r="AP93" s="151">
        <f t="shared" si="5"/>
        <v>19</v>
      </c>
      <c r="AQ93" s="365">
        <f t="shared" si="8"/>
        <v>4</v>
      </c>
      <c r="AR93" s="366">
        <v>40</v>
      </c>
      <c r="AS93" s="367">
        <f>AR93*AS89</f>
        <v>10</v>
      </c>
      <c r="AT93" s="648">
        <f t="shared" si="7"/>
        <v>50</v>
      </c>
    </row>
    <row r="94" spans="1:285" s="59" customFormat="1" ht="20.25" customHeight="1" x14ac:dyDescent="0.35">
      <c r="A94" s="151">
        <f t="shared" si="4"/>
        <v>20</v>
      </c>
      <c r="B94" s="300" t="s">
        <v>220</v>
      </c>
      <c r="C94" s="61">
        <v>2007</v>
      </c>
      <c r="D94" s="117" t="s">
        <v>221</v>
      </c>
      <c r="E94" s="318">
        <f t="shared" si="6"/>
        <v>113.5</v>
      </c>
      <c r="F94" s="251">
        <v>153</v>
      </c>
      <c r="G94" s="259">
        <v>0</v>
      </c>
      <c r="H94" s="192">
        <v>81</v>
      </c>
      <c r="I94" s="160">
        <v>1</v>
      </c>
      <c r="J94" s="159">
        <v>68</v>
      </c>
      <c r="K94" s="160">
        <v>100</v>
      </c>
      <c r="L94" s="159">
        <v>152</v>
      </c>
      <c r="M94" s="160">
        <v>12.5</v>
      </c>
      <c r="N94" s="159"/>
      <c r="O94" s="411"/>
      <c r="P94" s="159"/>
      <c r="Q94" s="160"/>
      <c r="R94" s="159"/>
      <c r="S94" s="483"/>
      <c r="T94" s="192"/>
      <c r="U94" s="160"/>
      <c r="V94" s="159"/>
      <c r="W94" s="160"/>
      <c r="X94" s="159"/>
      <c r="Y94" s="160"/>
      <c r="Z94" s="159"/>
      <c r="AA94" s="160"/>
      <c r="AB94" s="159"/>
      <c r="AC94" s="160"/>
      <c r="AD94" s="159"/>
      <c r="AE94" s="624"/>
      <c r="AF94" s="159"/>
      <c r="AG94" s="160"/>
      <c r="AH94" s="159"/>
      <c r="AI94" s="160"/>
      <c r="AJ94" s="192"/>
      <c r="AK94" s="160"/>
      <c r="AL94" s="159"/>
      <c r="AM94" s="160"/>
      <c r="AN94" s="192"/>
      <c r="AO94" s="160"/>
      <c r="AP94" s="151">
        <f t="shared" si="5"/>
        <v>20</v>
      </c>
      <c r="AQ94" s="362">
        <f t="shared" si="8"/>
        <v>5</v>
      </c>
      <c r="AR94" s="363">
        <v>30</v>
      </c>
      <c r="AS94" s="364">
        <f>AR94*AS89</f>
        <v>7.5</v>
      </c>
      <c r="AT94" s="648">
        <f t="shared" si="7"/>
        <v>37.5</v>
      </c>
      <c r="JQ94" s="20"/>
      <c r="JR94" s="20"/>
      <c r="JS94" s="20"/>
      <c r="JT94" s="20"/>
      <c r="JU94" s="20"/>
      <c r="JV94" s="20"/>
      <c r="JW94" s="20"/>
      <c r="JX94" s="20"/>
      <c r="JY94" s="20"/>
    </row>
    <row r="95" spans="1:285" s="59" customFormat="1" ht="20.25" customHeight="1" x14ac:dyDescent="0.35">
      <c r="A95" s="151">
        <f t="shared" si="4"/>
        <v>21</v>
      </c>
      <c r="B95" s="109" t="s">
        <v>49</v>
      </c>
      <c r="C95" s="61">
        <v>2006</v>
      </c>
      <c r="D95" s="27" t="s">
        <v>13</v>
      </c>
      <c r="E95" s="318">
        <f t="shared" si="6"/>
        <v>110.16</v>
      </c>
      <c r="F95" s="251">
        <v>150</v>
      </c>
      <c r="G95" s="259">
        <v>8.75</v>
      </c>
      <c r="H95" s="272"/>
      <c r="I95" s="410"/>
      <c r="J95" s="159">
        <v>81</v>
      </c>
      <c r="K95" s="160">
        <v>15</v>
      </c>
      <c r="L95" s="159">
        <v>151</v>
      </c>
      <c r="M95" s="160">
        <v>18.75</v>
      </c>
      <c r="N95" s="159">
        <v>80</v>
      </c>
      <c r="O95" s="160">
        <v>2</v>
      </c>
      <c r="P95" s="159"/>
      <c r="Q95" s="160"/>
      <c r="R95" s="159">
        <v>74</v>
      </c>
      <c r="S95" s="160">
        <v>53.33</v>
      </c>
      <c r="T95" s="192"/>
      <c r="U95" s="483"/>
      <c r="V95" s="159">
        <v>83</v>
      </c>
      <c r="W95" s="160">
        <v>12.33</v>
      </c>
      <c r="X95" s="159"/>
      <c r="Y95" s="160"/>
      <c r="Z95" s="159"/>
      <c r="AA95" s="160"/>
      <c r="AB95" s="159"/>
      <c r="AC95" s="160"/>
      <c r="AD95" s="159"/>
      <c r="AE95" s="624"/>
      <c r="AF95" s="159"/>
      <c r="AG95" s="160"/>
      <c r="AH95" s="159"/>
      <c r="AI95" s="160"/>
      <c r="AJ95" s="192"/>
      <c r="AK95" s="160"/>
      <c r="AL95" s="159"/>
      <c r="AM95" s="160"/>
      <c r="AN95" s="192"/>
      <c r="AO95" s="160"/>
      <c r="AP95" s="151">
        <f t="shared" si="5"/>
        <v>21</v>
      </c>
      <c r="AQ95" s="365">
        <f t="shared" si="8"/>
        <v>6</v>
      </c>
      <c r="AR95" s="366">
        <v>20</v>
      </c>
      <c r="AS95" s="367">
        <f>AR95*AS89</f>
        <v>5</v>
      </c>
      <c r="AT95" s="648">
        <f t="shared" si="7"/>
        <v>25</v>
      </c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  <c r="IW95" s="20"/>
      <c r="IX95" s="20"/>
      <c r="IY95" s="20"/>
      <c r="IZ95" s="20"/>
      <c r="JA95" s="20"/>
      <c r="JB95" s="20"/>
      <c r="JC95" s="20"/>
      <c r="JD95" s="20"/>
      <c r="JE95" s="20"/>
      <c r="JF95" s="20"/>
      <c r="JG95" s="20"/>
      <c r="JH95" s="20"/>
      <c r="JI95" s="20"/>
      <c r="JJ95" s="20"/>
      <c r="JK95" s="20"/>
      <c r="JL95" s="20"/>
      <c r="JM95" s="20"/>
      <c r="JN95" s="20"/>
      <c r="JO95" s="20"/>
      <c r="JP95" s="20"/>
      <c r="JQ95" s="20"/>
      <c r="JR95" s="20"/>
      <c r="JS95" s="20"/>
      <c r="JT95" s="20"/>
      <c r="JU95" s="20"/>
      <c r="JV95" s="20"/>
      <c r="JW95" s="20"/>
      <c r="JX95" s="20"/>
      <c r="JY95" s="20"/>
    </row>
    <row r="96" spans="1:285" s="59" customFormat="1" ht="20.25" customHeight="1" x14ac:dyDescent="0.35">
      <c r="A96" s="151">
        <f t="shared" si="4"/>
        <v>22</v>
      </c>
      <c r="B96" s="404" t="s">
        <v>293</v>
      </c>
      <c r="C96" s="104">
        <v>2007</v>
      </c>
      <c r="D96" s="560" t="s">
        <v>584</v>
      </c>
      <c r="E96" s="318">
        <f t="shared" si="6"/>
        <v>110</v>
      </c>
      <c r="F96" s="251"/>
      <c r="G96" s="409"/>
      <c r="H96" s="258"/>
      <c r="I96" s="259"/>
      <c r="J96" s="251"/>
      <c r="K96" s="259"/>
      <c r="L96" s="251"/>
      <c r="M96" s="259"/>
      <c r="N96" s="251"/>
      <c r="O96" s="259"/>
      <c r="P96" s="251"/>
      <c r="Q96" s="259"/>
      <c r="R96" s="251"/>
      <c r="S96" s="483"/>
      <c r="T96" s="258"/>
      <c r="U96" s="259"/>
      <c r="V96" s="251"/>
      <c r="W96" s="259"/>
      <c r="X96" s="159"/>
      <c r="Y96" s="160"/>
      <c r="Z96" s="251"/>
      <c r="AA96" s="259"/>
      <c r="AB96" s="159"/>
      <c r="AC96" s="160"/>
      <c r="AD96" s="159"/>
      <c r="AE96" s="624"/>
      <c r="AF96" s="159"/>
      <c r="AG96" s="160"/>
      <c r="AH96" s="159">
        <v>77</v>
      </c>
      <c r="AI96" s="160">
        <v>85</v>
      </c>
      <c r="AJ96" s="192">
        <v>76</v>
      </c>
      <c r="AK96" s="160">
        <v>25</v>
      </c>
      <c r="AL96" s="159"/>
      <c r="AM96" s="160"/>
      <c r="AN96" s="192"/>
      <c r="AO96" s="160"/>
      <c r="AP96" s="151">
        <f t="shared" si="5"/>
        <v>22</v>
      </c>
      <c r="AQ96" s="362">
        <f t="shared" si="8"/>
        <v>7</v>
      </c>
      <c r="AR96" s="363">
        <v>15</v>
      </c>
      <c r="AS96" s="369">
        <f>AR96*AS89</f>
        <v>3.75</v>
      </c>
      <c r="AT96" s="648">
        <f t="shared" si="7"/>
        <v>18.75</v>
      </c>
    </row>
    <row r="97" spans="1:285" s="59" customFormat="1" ht="20.25" customHeight="1" x14ac:dyDescent="0.35">
      <c r="A97" s="151">
        <f t="shared" si="4"/>
        <v>23</v>
      </c>
      <c r="B97" s="301" t="s">
        <v>542</v>
      </c>
      <c r="C97" s="74">
        <v>2006</v>
      </c>
      <c r="D97" s="240" t="s">
        <v>29</v>
      </c>
      <c r="E97" s="318">
        <f t="shared" si="6"/>
        <v>100</v>
      </c>
      <c r="F97" s="251"/>
      <c r="G97" s="409"/>
      <c r="H97" s="192"/>
      <c r="I97" s="160"/>
      <c r="J97" s="159"/>
      <c r="K97" s="160"/>
      <c r="L97" s="159"/>
      <c r="M97" s="160"/>
      <c r="N97" s="159"/>
      <c r="O97" s="160"/>
      <c r="P97" s="159"/>
      <c r="Q97" s="160"/>
      <c r="R97" s="159"/>
      <c r="S97" s="483"/>
      <c r="T97" s="192"/>
      <c r="U97" s="160"/>
      <c r="V97" s="159"/>
      <c r="W97" s="160"/>
      <c r="X97" s="159"/>
      <c r="Y97" s="160"/>
      <c r="Z97" s="159"/>
      <c r="AA97" s="160"/>
      <c r="AB97" s="159"/>
      <c r="AC97" s="160"/>
      <c r="AD97" s="159"/>
      <c r="AE97" s="624"/>
      <c r="AF97" s="159">
        <v>68</v>
      </c>
      <c r="AG97" s="160">
        <v>100</v>
      </c>
      <c r="AH97" s="159"/>
      <c r="AI97" s="160"/>
      <c r="AJ97" s="192"/>
      <c r="AK97" s="160"/>
      <c r="AL97" s="159"/>
      <c r="AM97" s="160"/>
      <c r="AN97" s="192"/>
      <c r="AO97" s="160"/>
      <c r="AP97" s="151">
        <f t="shared" si="5"/>
        <v>23</v>
      </c>
      <c r="AQ97" s="365">
        <f t="shared" si="8"/>
        <v>8</v>
      </c>
      <c r="AR97" s="366">
        <v>12</v>
      </c>
      <c r="AS97" s="367">
        <f>AR97*AS89</f>
        <v>3</v>
      </c>
      <c r="AT97" s="648">
        <f t="shared" si="7"/>
        <v>15</v>
      </c>
    </row>
    <row r="98" spans="1:285" s="59" customFormat="1" ht="20.25" customHeight="1" x14ac:dyDescent="0.35">
      <c r="A98" s="151">
        <f t="shared" si="4"/>
        <v>24</v>
      </c>
      <c r="B98" s="298" t="s">
        <v>433</v>
      </c>
      <c r="C98" s="72">
        <v>2006</v>
      </c>
      <c r="D98" s="71" t="s">
        <v>29</v>
      </c>
      <c r="E98" s="318">
        <f t="shared" si="6"/>
        <v>93.5</v>
      </c>
      <c r="F98" s="251"/>
      <c r="G98" s="409"/>
      <c r="H98" s="272"/>
      <c r="I98" s="270"/>
      <c r="J98" s="159"/>
      <c r="K98" s="160"/>
      <c r="L98" s="159"/>
      <c r="M98" s="160"/>
      <c r="N98" s="159"/>
      <c r="O98" s="160"/>
      <c r="P98" s="159"/>
      <c r="Q98" s="160"/>
      <c r="R98" s="159"/>
      <c r="S98" s="483"/>
      <c r="T98" s="192"/>
      <c r="U98" s="160"/>
      <c r="V98" s="159"/>
      <c r="W98" s="160"/>
      <c r="X98" s="159"/>
      <c r="Y98" s="160"/>
      <c r="Z98" s="251"/>
      <c r="AA98" s="259"/>
      <c r="AB98" s="159">
        <v>81</v>
      </c>
      <c r="AC98" s="160">
        <v>13.5</v>
      </c>
      <c r="AD98" s="159"/>
      <c r="AE98" s="624"/>
      <c r="AF98" s="159">
        <v>71</v>
      </c>
      <c r="AG98" s="160">
        <v>45</v>
      </c>
      <c r="AH98" s="159">
        <v>79</v>
      </c>
      <c r="AI98" s="160">
        <v>35</v>
      </c>
      <c r="AJ98" s="192"/>
      <c r="AK98" s="160"/>
      <c r="AL98" s="159"/>
      <c r="AM98" s="160"/>
      <c r="AN98" s="192"/>
      <c r="AO98" s="160"/>
      <c r="AP98" s="151">
        <f t="shared" si="5"/>
        <v>24</v>
      </c>
      <c r="AQ98" s="362">
        <f t="shared" si="8"/>
        <v>9</v>
      </c>
      <c r="AR98" s="363">
        <v>10</v>
      </c>
      <c r="AS98" s="364">
        <f>AR98*AS89</f>
        <v>2.5</v>
      </c>
      <c r="AT98" s="648">
        <f t="shared" si="7"/>
        <v>12.5</v>
      </c>
      <c r="JQ98" s="20"/>
      <c r="JR98" s="20"/>
      <c r="JS98" s="20"/>
      <c r="JT98" s="20"/>
      <c r="JU98" s="20"/>
      <c r="JV98" s="20"/>
      <c r="JW98" s="20"/>
      <c r="JX98" s="20"/>
      <c r="JY98" s="20"/>
    </row>
    <row r="99" spans="1:285" s="59" customFormat="1" ht="20.25" customHeight="1" x14ac:dyDescent="0.35">
      <c r="A99" s="151">
        <f t="shared" si="4"/>
        <v>25</v>
      </c>
      <c r="B99" s="299" t="s">
        <v>188</v>
      </c>
      <c r="C99" s="61">
        <v>2006</v>
      </c>
      <c r="D99" s="79" t="s">
        <v>25</v>
      </c>
      <c r="E99" s="318">
        <f t="shared" si="6"/>
        <v>87.5</v>
      </c>
      <c r="F99" s="251"/>
      <c r="G99" s="409"/>
      <c r="H99" s="272"/>
      <c r="I99" s="270"/>
      <c r="J99" s="159"/>
      <c r="K99" s="160"/>
      <c r="L99" s="159">
        <v>145</v>
      </c>
      <c r="M99" s="160">
        <v>87.5</v>
      </c>
      <c r="N99" s="159"/>
      <c r="O99" s="160"/>
      <c r="P99" s="159"/>
      <c r="Q99" s="160"/>
      <c r="R99" s="159"/>
      <c r="S99" s="483"/>
      <c r="T99" s="192"/>
      <c r="U99" s="160"/>
      <c r="V99" s="159"/>
      <c r="W99" s="160"/>
      <c r="X99" s="159"/>
      <c r="Y99" s="160"/>
      <c r="Z99" s="159"/>
      <c r="AA99" s="160"/>
      <c r="AB99" s="159"/>
      <c r="AC99" s="160"/>
      <c r="AD99" s="159"/>
      <c r="AE99" s="624"/>
      <c r="AF99" s="159"/>
      <c r="AG99" s="160"/>
      <c r="AH99" s="159"/>
      <c r="AI99" s="160"/>
      <c r="AJ99" s="192"/>
      <c r="AK99" s="160"/>
      <c r="AL99" s="159"/>
      <c r="AM99" s="160"/>
      <c r="AN99" s="192"/>
      <c r="AO99" s="160"/>
      <c r="AP99" s="151">
        <f t="shared" si="5"/>
        <v>25</v>
      </c>
      <c r="AQ99" s="365">
        <f t="shared" si="8"/>
        <v>10</v>
      </c>
      <c r="AR99" s="366">
        <v>8</v>
      </c>
      <c r="AS99" s="367">
        <f>AR99*AS89</f>
        <v>2</v>
      </c>
      <c r="AT99" s="648">
        <f t="shared" si="7"/>
        <v>10</v>
      </c>
    </row>
    <row r="100" spans="1:285" s="59" customFormat="1" ht="20.25" customHeight="1" x14ac:dyDescent="0.35">
      <c r="A100" s="151">
        <f t="shared" si="4"/>
        <v>26</v>
      </c>
      <c r="B100" s="109" t="s">
        <v>215</v>
      </c>
      <c r="C100" s="61">
        <v>2005</v>
      </c>
      <c r="D100" s="71" t="s">
        <v>33</v>
      </c>
      <c r="E100" s="318">
        <f t="shared" si="6"/>
        <v>79.55</v>
      </c>
      <c r="F100" s="251">
        <v>160</v>
      </c>
      <c r="G100" s="259">
        <v>0</v>
      </c>
      <c r="H100" s="272">
        <v>71</v>
      </c>
      <c r="I100" s="270">
        <v>53.3</v>
      </c>
      <c r="J100" s="159"/>
      <c r="K100" s="411"/>
      <c r="L100" s="159"/>
      <c r="M100" s="160"/>
      <c r="N100" s="159"/>
      <c r="O100" s="160"/>
      <c r="P100" s="159"/>
      <c r="Q100" s="160"/>
      <c r="R100" s="159"/>
      <c r="S100" s="483"/>
      <c r="T100" s="192"/>
      <c r="U100" s="160"/>
      <c r="V100" s="159"/>
      <c r="W100" s="160"/>
      <c r="X100" s="159">
        <v>76</v>
      </c>
      <c r="Y100" s="160">
        <v>26.25</v>
      </c>
      <c r="Z100" s="159"/>
      <c r="AA100" s="160"/>
      <c r="AB100" s="159"/>
      <c r="AC100" s="160"/>
      <c r="AD100" s="159"/>
      <c r="AE100" s="624"/>
      <c r="AF100" s="159"/>
      <c r="AG100" s="160"/>
      <c r="AH100" s="159"/>
      <c r="AI100" s="160"/>
      <c r="AJ100" s="192"/>
      <c r="AK100" s="160"/>
      <c r="AL100" s="159"/>
      <c r="AM100" s="160"/>
      <c r="AN100" s="192"/>
      <c r="AO100" s="160"/>
      <c r="AP100" s="151">
        <f t="shared" si="5"/>
        <v>26</v>
      </c>
      <c r="AQ100" s="362">
        <f t="shared" si="8"/>
        <v>11</v>
      </c>
      <c r="AR100" s="363">
        <v>6</v>
      </c>
      <c r="AS100" s="369">
        <f>AR100*AS89</f>
        <v>1.5</v>
      </c>
      <c r="AT100" s="648">
        <f t="shared" si="7"/>
        <v>7.5</v>
      </c>
    </row>
    <row r="101" spans="1:285" s="59" customFormat="1" ht="20.25" customHeight="1" x14ac:dyDescent="0.35">
      <c r="A101" s="151">
        <f t="shared" si="4"/>
        <v>27</v>
      </c>
      <c r="B101" s="298" t="s">
        <v>117</v>
      </c>
      <c r="C101" s="72">
        <v>2005</v>
      </c>
      <c r="D101" s="40" t="s">
        <v>30</v>
      </c>
      <c r="E101" s="318">
        <f t="shared" si="6"/>
        <v>75.5</v>
      </c>
      <c r="F101" s="251">
        <v>143</v>
      </c>
      <c r="G101" s="259">
        <v>62.5</v>
      </c>
      <c r="H101" s="192"/>
      <c r="I101" s="411"/>
      <c r="J101" s="159"/>
      <c r="K101" s="160"/>
      <c r="L101" s="159">
        <v>154</v>
      </c>
      <c r="M101" s="160">
        <v>5</v>
      </c>
      <c r="N101" s="159"/>
      <c r="O101" s="160"/>
      <c r="P101" s="159"/>
      <c r="Q101" s="160"/>
      <c r="R101" s="159">
        <v>79</v>
      </c>
      <c r="S101" s="160">
        <v>8</v>
      </c>
      <c r="T101" s="192"/>
      <c r="U101" s="483"/>
      <c r="V101" s="159"/>
      <c r="W101" s="160"/>
      <c r="X101" s="159"/>
      <c r="Y101" s="160"/>
      <c r="Z101" s="159"/>
      <c r="AA101" s="160"/>
      <c r="AB101" s="159"/>
      <c r="AC101" s="160"/>
      <c r="AD101" s="159"/>
      <c r="AE101" s="624"/>
      <c r="AF101" s="159"/>
      <c r="AG101" s="160"/>
      <c r="AH101" s="159"/>
      <c r="AI101" s="160"/>
      <c r="AJ101" s="192"/>
      <c r="AK101" s="160"/>
      <c r="AL101" s="159"/>
      <c r="AM101" s="160"/>
      <c r="AN101" s="192"/>
      <c r="AO101" s="160"/>
      <c r="AP101" s="151">
        <f t="shared" si="5"/>
        <v>27</v>
      </c>
      <c r="AQ101" s="365">
        <f t="shared" si="8"/>
        <v>12</v>
      </c>
      <c r="AR101" s="366">
        <v>4</v>
      </c>
      <c r="AS101" s="367">
        <f>AR101*AS89</f>
        <v>1</v>
      </c>
      <c r="AT101" s="648">
        <f t="shared" si="7"/>
        <v>5</v>
      </c>
      <c r="JO101" s="20"/>
      <c r="JP101" s="20"/>
    </row>
    <row r="102" spans="1:285" s="59" customFormat="1" ht="20.25" customHeight="1" x14ac:dyDescent="0.35">
      <c r="A102" s="151">
        <f t="shared" si="4"/>
        <v>28</v>
      </c>
      <c r="B102" s="301" t="s">
        <v>592</v>
      </c>
      <c r="C102" s="74">
        <v>2007</v>
      </c>
      <c r="D102" s="291" t="s">
        <v>546</v>
      </c>
      <c r="E102" s="318">
        <f t="shared" si="6"/>
        <v>70</v>
      </c>
      <c r="F102" s="251"/>
      <c r="G102" s="409"/>
      <c r="H102" s="272"/>
      <c r="I102" s="270"/>
      <c r="J102" s="159"/>
      <c r="K102" s="160"/>
      <c r="L102" s="159"/>
      <c r="M102" s="160"/>
      <c r="N102" s="159"/>
      <c r="O102" s="160"/>
      <c r="P102" s="159"/>
      <c r="Q102" s="160"/>
      <c r="R102" s="159"/>
      <c r="S102" s="483"/>
      <c r="T102" s="192"/>
      <c r="U102" s="160"/>
      <c r="V102" s="159"/>
      <c r="W102" s="160"/>
      <c r="X102" s="159"/>
      <c r="Y102" s="160"/>
      <c r="Z102" s="159"/>
      <c r="AA102" s="160"/>
      <c r="AB102" s="159"/>
      <c r="AC102" s="160"/>
      <c r="AD102" s="159"/>
      <c r="AE102" s="624"/>
      <c r="AF102" s="159"/>
      <c r="AG102" s="160"/>
      <c r="AH102" s="159"/>
      <c r="AI102" s="160"/>
      <c r="AJ102" s="192">
        <v>80</v>
      </c>
      <c r="AK102" s="160">
        <v>15</v>
      </c>
      <c r="AL102" s="159">
        <v>73</v>
      </c>
      <c r="AM102" s="160">
        <v>25</v>
      </c>
      <c r="AN102" s="192">
        <v>74</v>
      </c>
      <c r="AO102" s="160">
        <v>30</v>
      </c>
      <c r="AP102" s="151">
        <f t="shared" si="5"/>
        <v>28</v>
      </c>
      <c r="AQ102" s="362">
        <f t="shared" si="8"/>
        <v>13</v>
      </c>
      <c r="AR102" s="363">
        <v>3</v>
      </c>
      <c r="AS102" s="369">
        <f>AR102*AS89</f>
        <v>0.75</v>
      </c>
      <c r="AT102" s="648">
        <f t="shared" si="7"/>
        <v>3.75</v>
      </c>
    </row>
    <row r="103" spans="1:285" s="59" customFormat="1" ht="20.25" customHeight="1" x14ac:dyDescent="0.35">
      <c r="A103" s="151">
        <f t="shared" si="4"/>
        <v>29</v>
      </c>
      <c r="B103" s="301" t="s">
        <v>622</v>
      </c>
      <c r="C103" s="74"/>
      <c r="D103" s="40"/>
      <c r="E103" s="318">
        <f t="shared" si="6"/>
        <v>70</v>
      </c>
      <c r="F103" s="251"/>
      <c r="G103" s="409"/>
      <c r="H103" s="272"/>
      <c r="I103" s="270"/>
      <c r="J103" s="159"/>
      <c r="K103" s="160"/>
      <c r="L103" s="159"/>
      <c r="M103" s="160"/>
      <c r="N103" s="159"/>
      <c r="O103" s="160"/>
      <c r="P103" s="159"/>
      <c r="Q103" s="160"/>
      <c r="R103" s="159"/>
      <c r="S103" s="483"/>
      <c r="T103" s="192"/>
      <c r="U103" s="160"/>
      <c r="V103" s="159"/>
      <c r="W103" s="160"/>
      <c r="X103" s="159"/>
      <c r="Y103" s="160"/>
      <c r="Z103" s="159"/>
      <c r="AA103" s="160"/>
      <c r="AB103" s="159"/>
      <c r="AC103" s="160"/>
      <c r="AD103" s="159"/>
      <c r="AE103" s="624"/>
      <c r="AF103" s="159"/>
      <c r="AG103" s="160"/>
      <c r="AH103" s="159"/>
      <c r="AI103" s="160"/>
      <c r="AJ103" s="192"/>
      <c r="AK103" s="160"/>
      <c r="AL103" s="159"/>
      <c r="AM103" s="160"/>
      <c r="AN103" s="192">
        <v>68</v>
      </c>
      <c r="AO103" s="160">
        <v>70</v>
      </c>
      <c r="AP103" s="151">
        <f t="shared" si="5"/>
        <v>29</v>
      </c>
      <c r="AQ103" s="365">
        <f>AQ102+1</f>
        <v>14</v>
      </c>
      <c r="AR103" s="366">
        <v>2</v>
      </c>
      <c r="AS103" s="367">
        <f>AR103*AS89</f>
        <v>0.5</v>
      </c>
      <c r="AT103" s="648">
        <f t="shared" si="7"/>
        <v>2.5</v>
      </c>
      <c r="JQ103" s="20"/>
      <c r="JR103" s="20"/>
      <c r="JS103" s="20"/>
      <c r="JT103" s="20"/>
      <c r="JU103" s="20"/>
      <c r="JV103" s="20"/>
      <c r="JW103" s="20"/>
      <c r="JX103" s="20"/>
      <c r="JY103" s="20"/>
    </row>
    <row r="104" spans="1:285" s="59" customFormat="1" ht="20.25" customHeight="1" x14ac:dyDescent="0.35">
      <c r="A104" s="151">
        <f t="shared" si="4"/>
        <v>30</v>
      </c>
      <c r="B104" s="223" t="s">
        <v>327</v>
      </c>
      <c r="C104" s="61">
        <v>2006</v>
      </c>
      <c r="D104" s="147" t="s">
        <v>43</v>
      </c>
      <c r="E104" s="318">
        <f t="shared" si="6"/>
        <v>69.5</v>
      </c>
      <c r="F104" s="251"/>
      <c r="G104" s="409"/>
      <c r="H104" s="272"/>
      <c r="I104" s="270"/>
      <c r="J104" s="159"/>
      <c r="K104" s="160"/>
      <c r="L104" s="159">
        <v>165</v>
      </c>
      <c r="M104" s="160">
        <v>0</v>
      </c>
      <c r="N104" s="159">
        <v>81</v>
      </c>
      <c r="O104" s="160">
        <v>0</v>
      </c>
      <c r="P104" s="159">
        <v>79</v>
      </c>
      <c r="Q104" s="160">
        <v>3.5</v>
      </c>
      <c r="R104" s="159"/>
      <c r="S104" s="483"/>
      <c r="T104" s="192">
        <v>77</v>
      </c>
      <c r="U104" s="160">
        <v>7</v>
      </c>
      <c r="V104" s="159"/>
      <c r="W104" s="160"/>
      <c r="X104" s="159">
        <v>79</v>
      </c>
      <c r="Y104" s="160">
        <v>9</v>
      </c>
      <c r="Z104" s="159"/>
      <c r="AA104" s="160"/>
      <c r="AB104" s="159">
        <v>76</v>
      </c>
      <c r="AC104" s="160">
        <v>50</v>
      </c>
      <c r="AD104" s="159"/>
      <c r="AE104" s="624"/>
      <c r="AF104" s="159"/>
      <c r="AG104" s="160"/>
      <c r="AH104" s="159"/>
      <c r="AI104" s="160"/>
      <c r="AJ104" s="192"/>
      <c r="AK104" s="160"/>
      <c r="AL104" s="159"/>
      <c r="AM104" s="160"/>
      <c r="AN104" s="192"/>
      <c r="AO104" s="160"/>
      <c r="AP104" s="151">
        <f t="shared" si="5"/>
        <v>30</v>
      </c>
      <c r="AQ104" s="362">
        <v>15</v>
      </c>
      <c r="AR104" s="363">
        <v>1</v>
      </c>
      <c r="AS104" s="369">
        <f>AR104*AS89</f>
        <v>0.25</v>
      </c>
      <c r="AT104" s="648">
        <f t="shared" si="7"/>
        <v>1.25</v>
      </c>
    </row>
    <row r="105" spans="1:285" s="59" customFormat="1" ht="20.25" customHeight="1" x14ac:dyDescent="0.35">
      <c r="A105" s="151">
        <f t="shared" si="4"/>
        <v>31</v>
      </c>
      <c r="B105" s="109" t="s">
        <v>64</v>
      </c>
      <c r="C105" s="61">
        <v>2007</v>
      </c>
      <c r="D105" s="102" t="s">
        <v>21</v>
      </c>
      <c r="E105" s="318">
        <f t="shared" si="6"/>
        <v>64.55</v>
      </c>
      <c r="F105" s="251">
        <v>151</v>
      </c>
      <c r="G105" s="259">
        <v>3.75</v>
      </c>
      <c r="H105" s="192"/>
      <c r="I105" s="411"/>
      <c r="J105" s="159">
        <v>76</v>
      </c>
      <c r="K105" s="160">
        <v>20</v>
      </c>
      <c r="L105" s="159">
        <v>162</v>
      </c>
      <c r="M105" s="160">
        <v>0</v>
      </c>
      <c r="N105" s="159">
        <v>77</v>
      </c>
      <c r="O105" s="160">
        <v>11</v>
      </c>
      <c r="P105" s="159">
        <v>80</v>
      </c>
      <c r="Q105" s="160">
        <v>0.8</v>
      </c>
      <c r="R105" s="159">
        <v>82</v>
      </c>
      <c r="S105" s="160">
        <v>1</v>
      </c>
      <c r="T105" s="192">
        <v>76</v>
      </c>
      <c r="U105" s="160">
        <v>11</v>
      </c>
      <c r="V105" s="251"/>
      <c r="W105" s="510"/>
      <c r="X105" s="159"/>
      <c r="Y105" s="160"/>
      <c r="Z105" s="159">
        <v>81</v>
      </c>
      <c r="AA105" s="160">
        <v>8</v>
      </c>
      <c r="AB105" s="159">
        <v>82</v>
      </c>
      <c r="AC105" s="160">
        <v>9</v>
      </c>
      <c r="AD105" s="159"/>
      <c r="AE105" s="624"/>
      <c r="AF105" s="159"/>
      <c r="AG105" s="160"/>
      <c r="AH105" s="159"/>
      <c r="AI105" s="160"/>
      <c r="AJ105" s="192"/>
      <c r="AK105" s="160"/>
      <c r="AL105" s="159"/>
      <c r="AM105" s="160"/>
      <c r="AN105" s="192"/>
      <c r="AO105" s="160"/>
      <c r="AP105" s="151">
        <f t="shared" si="5"/>
        <v>31</v>
      </c>
      <c r="AQ105" s="241"/>
      <c r="AR105" s="241"/>
      <c r="AS105" s="241"/>
      <c r="AT105" s="74"/>
      <c r="JO105" s="20"/>
      <c r="JP105" s="20"/>
    </row>
    <row r="106" spans="1:285" s="59" customFormat="1" ht="20.25" customHeight="1" x14ac:dyDescent="0.35">
      <c r="A106" s="151">
        <f t="shared" si="4"/>
        <v>32</v>
      </c>
      <c r="B106" s="240" t="s">
        <v>434</v>
      </c>
      <c r="C106" s="74">
        <v>2007</v>
      </c>
      <c r="D106" s="240" t="s">
        <v>102</v>
      </c>
      <c r="E106" s="318">
        <f t="shared" si="6"/>
        <v>63.5</v>
      </c>
      <c r="F106" s="159"/>
      <c r="G106" s="411"/>
      <c r="H106" s="273"/>
      <c r="I106" s="274"/>
      <c r="J106" s="159"/>
      <c r="K106" s="160"/>
      <c r="L106" s="159"/>
      <c r="M106" s="160"/>
      <c r="N106" s="159"/>
      <c r="O106" s="160"/>
      <c r="P106" s="159">
        <v>74</v>
      </c>
      <c r="Q106" s="160">
        <v>60</v>
      </c>
      <c r="R106" s="159"/>
      <c r="S106" s="483"/>
      <c r="T106" s="192"/>
      <c r="U106" s="160"/>
      <c r="V106" s="159"/>
      <c r="W106" s="160"/>
      <c r="X106" s="159">
        <v>80</v>
      </c>
      <c r="Y106" s="160">
        <v>3.5</v>
      </c>
      <c r="Z106" s="159"/>
      <c r="AA106" s="160"/>
      <c r="AB106" s="159"/>
      <c r="AC106" s="160"/>
      <c r="AD106" s="159"/>
      <c r="AE106" s="624"/>
      <c r="AF106" s="159"/>
      <c r="AG106" s="160"/>
      <c r="AH106" s="159"/>
      <c r="AI106" s="160"/>
      <c r="AJ106" s="192"/>
      <c r="AK106" s="160"/>
      <c r="AL106" s="159"/>
      <c r="AM106" s="160"/>
      <c r="AN106" s="192"/>
      <c r="AO106" s="160"/>
      <c r="AP106" s="151">
        <f t="shared" si="5"/>
        <v>32</v>
      </c>
      <c r="AQ106" s="370"/>
      <c r="AR106" s="370">
        <f>SUM(AR90:AR105)</f>
        <v>371</v>
      </c>
      <c r="AS106" s="370"/>
      <c r="AT106" s="74">
        <f>SUM(AT90:AT105)</f>
        <v>463.75</v>
      </c>
      <c r="JQ106" s="20"/>
      <c r="JR106" s="20"/>
      <c r="JS106" s="20"/>
      <c r="JT106" s="20"/>
      <c r="JU106" s="20"/>
      <c r="JV106" s="20"/>
      <c r="JW106" s="20"/>
      <c r="JX106" s="20"/>
      <c r="JY106" s="20"/>
    </row>
    <row r="107" spans="1:285" s="59" customFormat="1" ht="20.25" customHeight="1" x14ac:dyDescent="0.35">
      <c r="A107" s="151">
        <f t="shared" si="4"/>
        <v>33</v>
      </c>
      <c r="B107" s="71" t="s">
        <v>57</v>
      </c>
      <c r="C107" s="72">
        <v>2005</v>
      </c>
      <c r="D107" s="71" t="s">
        <v>29</v>
      </c>
      <c r="E107" s="318">
        <f t="shared" si="6"/>
        <v>62.5</v>
      </c>
      <c r="F107" s="251">
        <v>147</v>
      </c>
      <c r="G107" s="259">
        <v>25</v>
      </c>
      <c r="H107" s="192"/>
      <c r="I107" s="411"/>
      <c r="J107" s="159"/>
      <c r="K107" s="160"/>
      <c r="L107" s="159">
        <v>149</v>
      </c>
      <c r="M107" s="160">
        <v>37.5</v>
      </c>
      <c r="N107" s="159"/>
      <c r="O107" s="160"/>
      <c r="P107" s="159"/>
      <c r="Q107" s="160"/>
      <c r="R107" s="159"/>
      <c r="S107" s="483"/>
      <c r="T107" s="192"/>
      <c r="U107" s="160"/>
      <c r="V107" s="159"/>
      <c r="W107" s="160"/>
      <c r="X107" s="159"/>
      <c r="Y107" s="160"/>
      <c r="Z107" s="159"/>
      <c r="AA107" s="160"/>
      <c r="AB107" s="159"/>
      <c r="AC107" s="160"/>
      <c r="AD107" s="159"/>
      <c r="AE107" s="624"/>
      <c r="AF107" s="159"/>
      <c r="AG107" s="160"/>
      <c r="AH107" s="159"/>
      <c r="AI107" s="160"/>
      <c r="AJ107" s="192"/>
      <c r="AK107" s="160"/>
      <c r="AL107" s="159"/>
      <c r="AM107" s="160"/>
      <c r="AN107" s="258"/>
      <c r="AO107" s="259"/>
      <c r="AP107" s="151">
        <f t="shared" si="5"/>
        <v>33</v>
      </c>
    </row>
    <row r="108" spans="1:285" s="59" customFormat="1" ht="20.25" customHeight="1" x14ac:dyDescent="0.35">
      <c r="A108" s="151">
        <f t="shared" si="4"/>
        <v>34</v>
      </c>
      <c r="B108" s="109" t="s">
        <v>62</v>
      </c>
      <c r="C108" s="61">
        <v>2007</v>
      </c>
      <c r="D108" s="102" t="s">
        <v>29</v>
      </c>
      <c r="E108" s="318">
        <f t="shared" si="6"/>
        <v>58.239999999999995</v>
      </c>
      <c r="F108" s="251">
        <v>149</v>
      </c>
      <c r="G108" s="259">
        <v>13.75</v>
      </c>
      <c r="H108" s="192"/>
      <c r="I108" s="411"/>
      <c r="J108" s="159"/>
      <c r="K108" s="160"/>
      <c r="L108" s="159">
        <v>153</v>
      </c>
      <c r="M108" s="160">
        <v>7.5</v>
      </c>
      <c r="N108" s="159">
        <v>76</v>
      </c>
      <c r="O108" s="160">
        <v>21.66</v>
      </c>
      <c r="P108" s="159">
        <v>77</v>
      </c>
      <c r="Q108" s="160">
        <v>11</v>
      </c>
      <c r="R108" s="159"/>
      <c r="S108" s="483"/>
      <c r="T108" s="192"/>
      <c r="U108" s="160"/>
      <c r="V108" s="159"/>
      <c r="W108" s="160"/>
      <c r="X108" s="159"/>
      <c r="Y108" s="160"/>
      <c r="Z108" s="159"/>
      <c r="AA108" s="160"/>
      <c r="AB108" s="159">
        <v>85</v>
      </c>
      <c r="AC108" s="160">
        <v>4.33</v>
      </c>
      <c r="AD108" s="159"/>
      <c r="AE108" s="624"/>
      <c r="AF108" s="159"/>
      <c r="AG108" s="160"/>
      <c r="AH108" s="159"/>
      <c r="AI108" s="160"/>
      <c r="AJ108" s="192"/>
      <c r="AK108" s="160"/>
      <c r="AL108" s="159"/>
      <c r="AM108" s="160"/>
      <c r="AN108" s="192"/>
      <c r="AO108" s="160"/>
      <c r="AP108" s="151">
        <f t="shared" si="5"/>
        <v>34</v>
      </c>
      <c r="JO108" s="20"/>
      <c r="JP108" s="20"/>
    </row>
    <row r="109" spans="1:285" s="59" customFormat="1" ht="20.25" customHeight="1" x14ac:dyDescent="0.35">
      <c r="A109" s="151">
        <f t="shared" si="4"/>
        <v>35</v>
      </c>
      <c r="B109" s="71" t="s">
        <v>119</v>
      </c>
      <c r="C109" s="72">
        <v>2005</v>
      </c>
      <c r="D109" s="71" t="s">
        <v>81</v>
      </c>
      <c r="E109" s="318">
        <f t="shared" si="6"/>
        <v>56.5</v>
      </c>
      <c r="F109" s="251">
        <v>156</v>
      </c>
      <c r="G109" s="259">
        <v>0</v>
      </c>
      <c r="H109" s="272">
        <v>76</v>
      </c>
      <c r="I109" s="270">
        <v>11</v>
      </c>
      <c r="J109" s="159"/>
      <c r="K109" s="411"/>
      <c r="L109" s="159"/>
      <c r="M109" s="160"/>
      <c r="N109" s="159"/>
      <c r="O109" s="160"/>
      <c r="P109" s="159">
        <v>78</v>
      </c>
      <c r="Q109" s="160">
        <v>7</v>
      </c>
      <c r="R109" s="159">
        <v>76</v>
      </c>
      <c r="S109" s="160">
        <v>25</v>
      </c>
      <c r="T109" s="192"/>
      <c r="U109" s="483"/>
      <c r="V109" s="159"/>
      <c r="W109" s="160"/>
      <c r="X109" s="159"/>
      <c r="Y109" s="160"/>
      <c r="Z109" s="159"/>
      <c r="AA109" s="160"/>
      <c r="AB109" s="159"/>
      <c r="AC109" s="160"/>
      <c r="AD109" s="159"/>
      <c r="AE109" s="624"/>
      <c r="AF109" s="159">
        <v>75</v>
      </c>
      <c r="AG109" s="160">
        <v>13.5</v>
      </c>
      <c r="AH109" s="159"/>
      <c r="AI109" s="160"/>
      <c r="AJ109" s="192"/>
      <c r="AK109" s="160"/>
      <c r="AL109" s="159"/>
      <c r="AM109" s="160"/>
      <c r="AN109" s="192"/>
      <c r="AO109" s="160"/>
      <c r="AP109" s="151">
        <f t="shared" si="5"/>
        <v>35</v>
      </c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20"/>
      <c r="JL109" s="20"/>
      <c r="JM109" s="20"/>
      <c r="JN109" s="20"/>
      <c r="JO109" s="20"/>
      <c r="JP109" s="20"/>
      <c r="JQ109" s="20"/>
      <c r="JR109" s="20"/>
      <c r="JS109" s="20"/>
      <c r="JT109" s="20"/>
      <c r="JU109" s="20"/>
      <c r="JV109" s="20"/>
      <c r="JW109" s="20"/>
      <c r="JX109" s="20"/>
      <c r="JY109" s="20"/>
    </row>
    <row r="110" spans="1:285" s="59" customFormat="1" ht="20.25" customHeight="1" x14ac:dyDescent="0.35">
      <c r="A110" s="151">
        <f t="shared" si="4"/>
        <v>36</v>
      </c>
      <c r="B110" s="27" t="s">
        <v>154</v>
      </c>
      <c r="C110" s="61">
        <v>2007</v>
      </c>
      <c r="D110" s="27" t="s">
        <v>33</v>
      </c>
      <c r="E110" s="318">
        <f t="shared" si="6"/>
        <v>47.41</v>
      </c>
      <c r="F110" s="251">
        <v>148</v>
      </c>
      <c r="G110" s="259">
        <v>18.75</v>
      </c>
      <c r="H110" s="272"/>
      <c r="I110" s="410"/>
      <c r="J110" s="159"/>
      <c r="K110" s="160"/>
      <c r="L110" s="159"/>
      <c r="M110" s="160"/>
      <c r="N110" s="251"/>
      <c r="O110" s="259"/>
      <c r="P110" s="159"/>
      <c r="Q110" s="160"/>
      <c r="R110" s="159">
        <v>77</v>
      </c>
      <c r="S110" s="160">
        <v>12.33</v>
      </c>
      <c r="T110" s="192">
        <v>81</v>
      </c>
      <c r="U110" s="160">
        <v>2</v>
      </c>
      <c r="V110" s="159"/>
      <c r="W110" s="483"/>
      <c r="X110" s="159"/>
      <c r="Y110" s="160"/>
      <c r="Z110" s="159">
        <v>80</v>
      </c>
      <c r="AA110" s="160">
        <v>10</v>
      </c>
      <c r="AB110" s="159">
        <v>85</v>
      </c>
      <c r="AC110" s="160">
        <v>4.33</v>
      </c>
      <c r="AD110" s="159"/>
      <c r="AE110" s="624"/>
      <c r="AF110" s="159"/>
      <c r="AG110" s="160"/>
      <c r="AH110" s="159"/>
      <c r="AI110" s="160"/>
      <c r="AJ110" s="258"/>
      <c r="AK110" s="259"/>
      <c r="AL110" s="159"/>
      <c r="AM110" s="160"/>
      <c r="AN110" s="192"/>
      <c r="AO110" s="160"/>
      <c r="AP110" s="151">
        <f t="shared" si="5"/>
        <v>36</v>
      </c>
      <c r="JO110" s="20"/>
      <c r="JP110" s="20"/>
    </row>
    <row r="111" spans="1:285" s="59" customFormat="1" ht="20.25" customHeight="1" x14ac:dyDescent="0.35">
      <c r="A111" s="151">
        <f t="shared" si="4"/>
        <v>37</v>
      </c>
      <c r="B111" s="109" t="s">
        <v>153</v>
      </c>
      <c r="C111" s="61">
        <v>2006</v>
      </c>
      <c r="D111" s="102" t="s">
        <v>10</v>
      </c>
      <c r="E111" s="318">
        <f t="shared" si="6"/>
        <v>46.74</v>
      </c>
      <c r="F111" s="251">
        <v>155</v>
      </c>
      <c r="G111" s="259">
        <v>0</v>
      </c>
      <c r="H111" s="192">
        <v>79</v>
      </c>
      <c r="I111" s="160">
        <v>2.5</v>
      </c>
      <c r="J111" s="159"/>
      <c r="K111" s="411"/>
      <c r="L111" s="159">
        <v>157</v>
      </c>
      <c r="M111" s="160">
        <v>1.25</v>
      </c>
      <c r="N111" s="159"/>
      <c r="O111" s="160"/>
      <c r="P111" s="159">
        <v>76</v>
      </c>
      <c r="Q111" s="160">
        <v>21.66</v>
      </c>
      <c r="R111" s="159"/>
      <c r="S111" s="483"/>
      <c r="T111" s="192"/>
      <c r="U111" s="160"/>
      <c r="V111" s="159">
        <v>83</v>
      </c>
      <c r="W111" s="160">
        <v>12.33</v>
      </c>
      <c r="X111" s="159"/>
      <c r="Y111" s="160"/>
      <c r="Z111" s="159"/>
      <c r="AA111" s="160"/>
      <c r="AB111" s="159">
        <v>82</v>
      </c>
      <c r="AC111" s="160">
        <v>9</v>
      </c>
      <c r="AD111" s="159"/>
      <c r="AE111" s="624"/>
      <c r="AF111" s="159"/>
      <c r="AG111" s="160"/>
      <c r="AH111" s="159"/>
      <c r="AI111" s="160"/>
      <c r="AJ111" s="192"/>
      <c r="AK111" s="160"/>
      <c r="AL111" s="159"/>
      <c r="AM111" s="160"/>
      <c r="AN111" s="192"/>
      <c r="AO111" s="160"/>
      <c r="AP111" s="151">
        <f t="shared" si="5"/>
        <v>37</v>
      </c>
      <c r="JO111" s="20"/>
      <c r="JP111" s="20"/>
      <c r="JQ111" s="20"/>
      <c r="JR111" s="20"/>
      <c r="JS111" s="20"/>
      <c r="JT111" s="20"/>
      <c r="JU111" s="20"/>
      <c r="JV111" s="20"/>
      <c r="JW111" s="20"/>
      <c r="JX111" s="20"/>
      <c r="JY111" s="20"/>
    </row>
    <row r="112" spans="1:285" s="59" customFormat="1" ht="20.25" customHeight="1" x14ac:dyDescent="0.35">
      <c r="A112" s="151">
        <f t="shared" si="4"/>
        <v>38</v>
      </c>
      <c r="B112" s="298" t="s">
        <v>58</v>
      </c>
      <c r="C112" s="72">
        <v>2005</v>
      </c>
      <c r="D112" s="40" t="s">
        <v>260</v>
      </c>
      <c r="E112" s="318">
        <f t="shared" si="6"/>
        <v>43.75</v>
      </c>
      <c r="F112" s="251">
        <v>144</v>
      </c>
      <c r="G112" s="259">
        <v>43.75</v>
      </c>
      <c r="H112" s="192"/>
      <c r="I112" s="411"/>
      <c r="J112" s="159"/>
      <c r="K112" s="160"/>
      <c r="L112" s="159"/>
      <c r="M112" s="160"/>
      <c r="N112" s="159"/>
      <c r="O112" s="160"/>
      <c r="P112" s="159"/>
      <c r="Q112" s="160"/>
      <c r="R112" s="159"/>
      <c r="S112" s="483"/>
      <c r="T112" s="258"/>
      <c r="U112" s="259"/>
      <c r="V112" s="251"/>
      <c r="W112" s="259"/>
      <c r="X112" s="159"/>
      <c r="Y112" s="160"/>
      <c r="Z112" s="159"/>
      <c r="AA112" s="160"/>
      <c r="AB112" s="159"/>
      <c r="AC112" s="160"/>
      <c r="AD112" s="159"/>
      <c r="AE112" s="624"/>
      <c r="AF112" s="159"/>
      <c r="AG112" s="160"/>
      <c r="AH112" s="159"/>
      <c r="AI112" s="160"/>
      <c r="AJ112" s="192"/>
      <c r="AK112" s="160"/>
      <c r="AL112" s="159"/>
      <c r="AM112" s="160"/>
      <c r="AN112" s="192"/>
      <c r="AO112" s="160"/>
      <c r="AP112" s="151">
        <f t="shared" si="5"/>
        <v>38</v>
      </c>
      <c r="JQ112" s="20"/>
      <c r="JR112" s="20"/>
      <c r="JS112" s="20"/>
      <c r="JT112" s="20"/>
      <c r="JU112" s="20"/>
      <c r="JV112" s="20"/>
      <c r="JW112" s="20"/>
      <c r="JX112" s="20"/>
      <c r="JY112" s="20"/>
    </row>
    <row r="113" spans="1:285" s="59" customFormat="1" ht="20.25" customHeight="1" x14ac:dyDescent="0.35">
      <c r="A113" s="151">
        <f t="shared" si="4"/>
        <v>39</v>
      </c>
      <c r="B113" s="328" t="s">
        <v>279</v>
      </c>
      <c r="C113" s="104">
        <v>2007</v>
      </c>
      <c r="D113" s="322" t="s">
        <v>82</v>
      </c>
      <c r="E113" s="318">
        <f t="shared" si="6"/>
        <v>40</v>
      </c>
      <c r="F113" s="251"/>
      <c r="G113" s="409"/>
      <c r="H113" s="272"/>
      <c r="I113" s="270"/>
      <c r="J113" s="159">
        <v>72</v>
      </c>
      <c r="K113" s="160">
        <v>40</v>
      </c>
      <c r="L113" s="159"/>
      <c r="M113" s="160"/>
      <c r="N113" s="159"/>
      <c r="O113" s="160"/>
      <c r="P113" s="159"/>
      <c r="Q113" s="160"/>
      <c r="R113" s="251"/>
      <c r="S113" s="510"/>
      <c r="T113" s="192"/>
      <c r="U113" s="160"/>
      <c r="V113" s="159"/>
      <c r="W113" s="160"/>
      <c r="X113" s="159"/>
      <c r="Y113" s="160"/>
      <c r="Z113" s="159"/>
      <c r="AA113" s="160"/>
      <c r="AB113" s="159"/>
      <c r="AC113" s="160"/>
      <c r="AD113" s="159"/>
      <c r="AE113" s="624"/>
      <c r="AF113" s="159"/>
      <c r="AG113" s="160"/>
      <c r="AH113" s="159"/>
      <c r="AI113" s="160"/>
      <c r="AJ113" s="192"/>
      <c r="AK113" s="160"/>
      <c r="AL113" s="159"/>
      <c r="AM113" s="160"/>
      <c r="AN113" s="192"/>
      <c r="AO113" s="160"/>
      <c r="AP113" s="151">
        <f t="shared" si="5"/>
        <v>39</v>
      </c>
    </row>
    <row r="114" spans="1:285" s="59" customFormat="1" ht="20.25" customHeight="1" x14ac:dyDescent="0.35">
      <c r="A114" s="151">
        <f t="shared" si="4"/>
        <v>40</v>
      </c>
      <c r="B114" s="109" t="s">
        <v>65</v>
      </c>
      <c r="C114" s="61">
        <v>2007</v>
      </c>
      <c r="D114" s="467" t="s">
        <v>39</v>
      </c>
      <c r="E114" s="318">
        <f t="shared" si="6"/>
        <v>37</v>
      </c>
      <c r="F114" s="251">
        <v>151</v>
      </c>
      <c r="G114" s="259">
        <v>3.75</v>
      </c>
      <c r="H114" s="272"/>
      <c r="I114" s="410"/>
      <c r="J114" s="251"/>
      <c r="K114" s="259"/>
      <c r="L114" s="159"/>
      <c r="M114" s="160"/>
      <c r="N114" s="159"/>
      <c r="O114" s="160"/>
      <c r="P114" s="159"/>
      <c r="Q114" s="160"/>
      <c r="R114" s="159">
        <v>80</v>
      </c>
      <c r="S114" s="160">
        <v>6</v>
      </c>
      <c r="T114" s="192"/>
      <c r="U114" s="483"/>
      <c r="V114" s="159"/>
      <c r="W114" s="160"/>
      <c r="X114" s="159">
        <v>76</v>
      </c>
      <c r="Y114" s="160">
        <v>26.25</v>
      </c>
      <c r="Z114" s="159"/>
      <c r="AA114" s="160"/>
      <c r="AB114" s="159">
        <v>87</v>
      </c>
      <c r="AC114" s="160">
        <v>1</v>
      </c>
      <c r="AD114" s="159"/>
      <c r="AE114" s="624"/>
      <c r="AF114" s="159"/>
      <c r="AG114" s="160"/>
      <c r="AH114" s="159"/>
      <c r="AI114" s="160"/>
      <c r="AJ114" s="192"/>
      <c r="AK114" s="160"/>
      <c r="AL114" s="159"/>
      <c r="AM114" s="160"/>
      <c r="AN114" s="192"/>
      <c r="AO114" s="160"/>
      <c r="AP114" s="151">
        <f t="shared" si="5"/>
        <v>40</v>
      </c>
      <c r="JQ114" s="20"/>
      <c r="JR114" s="20"/>
      <c r="JS114" s="20"/>
      <c r="JT114" s="20"/>
      <c r="JU114" s="20"/>
      <c r="JV114" s="20"/>
      <c r="JW114" s="20"/>
      <c r="JX114" s="20"/>
      <c r="JY114" s="20"/>
    </row>
    <row r="115" spans="1:285" s="59" customFormat="1" ht="20.25" customHeight="1" x14ac:dyDescent="0.35">
      <c r="A115" s="151">
        <f t="shared" si="4"/>
        <v>41</v>
      </c>
      <c r="B115" s="298" t="s">
        <v>120</v>
      </c>
      <c r="C115" s="72">
        <v>2005</v>
      </c>
      <c r="D115" s="40" t="s">
        <v>28</v>
      </c>
      <c r="E115" s="318">
        <f t="shared" si="6"/>
        <v>30</v>
      </c>
      <c r="F115" s="251">
        <v>164</v>
      </c>
      <c r="G115" s="259">
        <v>0</v>
      </c>
      <c r="H115" s="192"/>
      <c r="I115" s="411"/>
      <c r="J115" s="159"/>
      <c r="K115" s="160"/>
      <c r="L115" s="159"/>
      <c r="M115" s="160"/>
      <c r="N115" s="159"/>
      <c r="O115" s="160"/>
      <c r="P115" s="159"/>
      <c r="Q115" s="160"/>
      <c r="R115" s="159"/>
      <c r="S115" s="483"/>
      <c r="T115" s="192"/>
      <c r="U115" s="160"/>
      <c r="V115" s="159"/>
      <c r="W115" s="160"/>
      <c r="X115" s="159"/>
      <c r="Y115" s="160"/>
      <c r="Z115" s="159">
        <v>77</v>
      </c>
      <c r="AA115" s="160">
        <v>30</v>
      </c>
      <c r="AB115" s="159"/>
      <c r="AC115" s="160"/>
      <c r="AD115" s="159"/>
      <c r="AE115" s="624"/>
      <c r="AF115" s="159"/>
      <c r="AG115" s="160"/>
      <c r="AH115" s="159"/>
      <c r="AI115" s="160"/>
      <c r="AJ115" s="192"/>
      <c r="AK115" s="160"/>
      <c r="AL115" s="159"/>
      <c r="AM115" s="160"/>
      <c r="AN115" s="192"/>
      <c r="AO115" s="160"/>
      <c r="AP115" s="151">
        <f t="shared" si="5"/>
        <v>41</v>
      </c>
    </row>
    <row r="116" spans="1:285" s="59" customFormat="1" ht="20.25" customHeight="1" x14ac:dyDescent="0.35">
      <c r="A116" s="151">
        <f t="shared" si="4"/>
        <v>42</v>
      </c>
      <c r="B116" s="299" t="s">
        <v>216</v>
      </c>
      <c r="C116" s="61">
        <v>2007</v>
      </c>
      <c r="D116" s="80" t="s">
        <v>23</v>
      </c>
      <c r="E116" s="318">
        <f t="shared" si="6"/>
        <v>16.25</v>
      </c>
      <c r="F116" s="251">
        <v>150</v>
      </c>
      <c r="G116" s="259">
        <v>8.75</v>
      </c>
      <c r="H116" s="272"/>
      <c r="I116" s="410"/>
      <c r="J116" s="159"/>
      <c r="K116" s="160"/>
      <c r="L116" s="251"/>
      <c r="M116" s="259"/>
      <c r="N116" s="159">
        <v>86</v>
      </c>
      <c r="O116" s="160">
        <v>0</v>
      </c>
      <c r="P116" s="159"/>
      <c r="Q116" s="160"/>
      <c r="R116" s="159"/>
      <c r="S116" s="483"/>
      <c r="T116" s="192"/>
      <c r="U116" s="160"/>
      <c r="V116" s="159"/>
      <c r="W116" s="160"/>
      <c r="X116" s="159">
        <v>80</v>
      </c>
      <c r="Y116" s="160">
        <v>3.5</v>
      </c>
      <c r="Z116" s="159"/>
      <c r="AA116" s="160"/>
      <c r="AB116" s="159"/>
      <c r="AC116" s="160"/>
      <c r="AD116" s="159"/>
      <c r="AE116" s="624"/>
      <c r="AF116" s="159"/>
      <c r="AG116" s="160"/>
      <c r="AH116" s="159"/>
      <c r="AI116" s="160"/>
      <c r="AJ116" s="192"/>
      <c r="AK116" s="160"/>
      <c r="AL116" s="159">
        <v>87</v>
      </c>
      <c r="AM116" s="160">
        <v>4</v>
      </c>
      <c r="AN116" s="192"/>
      <c r="AO116" s="160"/>
      <c r="AP116" s="151">
        <f t="shared" si="5"/>
        <v>42</v>
      </c>
    </row>
    <row r="117" spans="1:285" s="59" customFormat="1" ht="20.25" customHeight="1" x14ac:dyDescent="0.35">
      <c r="A117" s="151">
        <f t="shared" si="4"/>
        <v>43</v>
      </c>
      <c r="B117" s="240" t="s">
        <v>435</v>
      </c>
      <c r="C117" s="74">
        <v>2007</v>
      </c>
      <c r="D117" s="240" t="s">
        <v>81</v>
      </c>
      <c r="E117" s="318">
        <f t="shared" si="6"/>
        <v>11</v>
      </c>
      <c r="F117" s="251"/>
      <c r="G117" s="409"/>
      <c r="H117" s="272"/>
      <c r="I117" s="270"/>
      <c r="J117" s="159"/>
      <c r="K117" s="160"/>
      <c r="L117" s="159"/>
      <c r="M117" s="160"/>
      <c r="N117" s="159"/>
      <c r="O117" s="160"/>
      <c r="P117" s="159">
        <v>77</v>
      </c>
      <c r="Q117" s="160">
        <v>11</v>
      </c>
      <c r="R117" s="159"/>
      <c r="S117" s="483"/>
      <c r="T117" s="192"/>
      <c r="U117" s="160"/>
      <c r="V117" s="159"/>
      <c r="W117" s="160"/>
      <c r="X117" s="159"/>
      <c r="Y117" s="160"/>
      <c r="Z117" s="159"/>
      <c r="AA117" s="160"/>
      <c r="AB117" s="159"/>
      <c r="AC117" s="160"/>
      <c r="AD117" s="159"/>
      <c r="AE117" s="624"/>
      <c r="AF117" s="159"/>
      <c r="AG117" s="160"/>
      <c r="AH117" s="159"/>
      <c r="AI117" s="160"/>
      <c r="AJ117" s="192"/>
      <c r="AK117" s="160"/>
      <c r="AL117" s="159"/>
      <c r="AM117" s="160"/>
      <c r="AN117" s="192"/>
      <c r="AO117" s="160"/>
      <c r="AP117" s="151">
        <f t="shared" si="5"/>
        <v>43</v>
      </c>
    </row>
    <row r="118" spans="1:285" s="59" customFormat="1" ht="20.25" customHeight="1" x14ac:dyDescent="0.35">
      <c r="A118" s="151">
        <f t="shared" si="4"/>
        <v>44</v>
      </c>
      <c r="B118" s="240" t="s">
        <v>597</v>
      </c>
      <c r="C118" s="74">
        <v>2007</v>
      </c>
      <c r="D118" s="240" t="s">
        <v>546</v>
      </c>
      <c r="E118" s="318">
        <f t="shared" si="6"/>
        <v>10</v>
      </c>
      <c r="F118" s="251"/>
      <c r="G118" s="409"/>
      <c r="H118" s="258"/>
      <c r="I118" s="259"/>
      <c r="J118" s="251"/>
      <c r="K118" s="259"/>
      <c r="L118" s="251"/>
      <c r="M118" s="259"/>
      <c r="N118" s="251"/>
      <c r="O118" s="259"/>
      <c r="P118" s="251"/>
      <c r="Q118" s="160"/>
      <c r="R118" s="251"/>
      <c r="S118" s="483"/>
      <c r="T118" s="258"/>
      <c r="U118" s="160"/>
      <c r="V118" s="251"/>
      <c r="W118" s="259"/>
      <c r="X118" s="159"/>
      <c r="Y118" s="160"/>
      <c r="Z118" s="159"/>
      <c r="AA118" s="160"/>
      <c r="AB118" s="159"/>
      <c r="AC118" s="160"/>
      <c r="AD118" s="159"/>
      <c r="AE118" s="624"/>
      <c r="AF118" s="159"/>
      <c r="AG118" s="160"/>
      <c r="AH118" s="159"/>
      <c r="AI118" s="160"/>
      <c r="AJ118" s="192"/>
      <c r="AK118" s="160"/>
      <c r="AL118" s="159">
        <v>76</v>
      </c>
      <c r="AM118" s="160">
        <v>10</v>
      </c>
      <c r="AN118" s="258"/>
      <c r="AO118" s="259"/>
      <c r="AP118" s="151">
        <f t="shared" si="5"/>
        <v>44</v>
      </c>
    </row>
    <row r="119" spans="1:285" s="59" customFormat="1" ht="20.25" customHeight="1" x14ac:dyDescent="0.35">
      <c r="A119" s="151">
        <f t="shared" si="4"/>
        <v>45</v>
      </c>
      <c r="B119" s="71" t="s">
        <v>60</v>
      </c>
      <c r="C119" s="72">
        <v>2005</v>
      </c>
      <c r="D119" s="71" t="s">
        <v>34</v>
      </c>
      <c r="E119" s="318">
        <f t="shared" si="6"/>
        <v>9</v>
      </c>
      <c r="F119" s="251"/>
      <c r="G119" s="409"/>
      <c r="H119" s="192"/>
      <c r="I119" s="160"/>
      <c r="J119" s="159"/>
      <c r="K119" s="160"/>
      <c r="L119" s="159"/>
      <c r="M119" s="160"/>
      <c r="N119" s="159"/>
      <c r="O119" s="160"/>
      <c r="P119" s="159"/>
      <c r="Q119" s="160"/>
      <c r="R119" s="159"/>
      <c r="S119" s="483"/>
      <c r="T119" s="192"/>
      <c r="U119" s="160"/>
      <c r="V119" s="159"/>
      <c r="W119" s="160"/>
      <c r="X119" s="159">
        <v>79</v>
      </c>
      <c r="Y119" s="160">
        <v>9</v>
      </c>
      <c r="Z119" s="159"/>
      <c r="AA119" s="160"/>
      <c r="AB119" s="159"/>
      <c r="AC119" s="160"/>
      <c r="AD119" s="159"/>
      <c r="AE119" s="624"/>
      <c r="AF119" s="159"/>
      <c r="AG119" s="160"/>
      <c r="AH119" s="159"/>
      <c r="AI119" s="160"/>
      <c r="AJ119" s="192"/>
      <c r="AK119" s="160"/>
      <c r="AL119" s="159"/>
      <c r="AM119" s="160"/>
      <c r="AN119" s="192"/>
      <c r="AO119" s="160"/>
      <c r="AP119" s="151">
        <f t="shared" si="5"/>
        <v>45</v>
      </c>
    </row>
    <row r="120" spans="1:285" s="59" customFormat="1" ht="20.25" customHeight="1" x14ac:dyDescent="0.35">
      <c r="A120" s="151">
        <f t="shared" si="4"/>
        <v>46</v>
      </c>
      <c r="B120" s="301" t="s">
        <v>543</v>
      </c>
      <c r="C120" s="74">
        <v>2005</v>
      </c>
      <c r="D120" s="291" t="s">
        <v>29</v>
      </c>
      <c r="E120" s="318">
        <f t="shared" si="6"/>
        <v>9</v>
      </c>
      <c r="F120" s="251"/>
      <c r="G120" s="409"/>
      <c r="H120" s="272"/>
      <c r="I120" s="270"/>
      <c r="J120" s="159"/>
      <c r="K120" s="160"/>
      <c r="L120" s="159"/>
      <c r="M120" s="160"/>
      <c r="N120" s="159"/>
      <c r="O120" s="160"/>
      <c r="P120" s="159"/>
      <c r="Q120" s="160"/>
      <c r="R120" s="159"/>
      <c r="S120" s="483"/>
      <c r="T120" s="192"/>
      <c r="U120" s="160"/>
      <c r="V120" s="159"/>
      <c r="W120" s="160"/>
      <c r="X120" s="159"/>
      <c r="Y120" s="160"/>
      <c r="Z120" s="159"/>
      <c r="AA120" s="160"/>
      <c r="AB120" s="159"/>
      <c r="AC120" s="160"/>
      <c r="AD120" s="159"/>
      <c r="AE120" s="624"/>
      <c r="AF120" s="159">
        <v>77</v>
      </c>
      <c r="AG120" s="160">
        <v>9</v>
      </c>
      <c r="AH120" s="159"/>
      <c r="AI120" s="160"/>
      <c r="AJ120" s="192"/>
      <c r="AK120" s="160"/>
      <c r="AL120" s="159"/>
      <c r="AM120" s="160"/>
      <c r="AN120" s="192"/>
      <c r="AO120" s="160"/>
      <c r="AP120" s="151">
        <f t="shared" si="5"/>
        <v>46</v>
      </c>
    </row>
    <row r="121" spans="1:285" s="59" customFormat="1" ht="20.25" customHeight="1" x14ac:dyDescent="0.35">
      <c r="A121" s="151">
        <f t="shared" si="4"/>
        <v>47</v>
      </c>
      <c r="B121" s="301" t="s">
        <v>545</v>
      </c>
      <c r="C121" s="74">
        <v>2007</v>
      </c>
      <c r="D121" s="291" t="s">
        <v>81</v>
      </c>
      <c r="E121" s="318">
        <f t="shared" si="6"/>
        <v>5</v>
      </c>
      <c r="F121" s="251"/>
      <c r="G121" s="409"/>
      <c r="H121" s="272"/>
      <c r="I121" s="270"/>
      <c r="J121" s="159"/>
      <c r="K121" s="160"/>
      <c r="L121" s="159"/>
      <c r="M121" s="160"/>
      <c r="N121" s="159"/>
      <c r="O121" s="160"/>
      <c r="P121" s="159"/>
      <c r="Q121" s="160"/>
      <c r="R121" s="159"/>
      <c r="S121" s="483"/>
      <c r="T121" s="192"/>
      <c r="U121" s="160"/>
      <c r="V121" s="159"/>
      <c r="W121" s="160"/>
      <c r="X121" s="159"/>
      <c r="Y121" s="160"/>
      <c r="Z121" s="159"/>
      <c r="AA121" s="160"/>
      <c r="AB121" s="159"/>
      <c r="AC121" s="160"/>
      <c r="AD121" s="159"/>
      <c r="AE121" s="624"/>
      <c r="AF121" s="159">
        <v>79</v>
      </c>
      <c r="AG121" s="160">
        <v>5</v>
      </c>
      <c r="AH121" s="159"/>
      <c r="AI121" s="160"/>
      <c r="AJ121" s="192"/>
      <c r="AK121" s="160"/>
      <c r="AL121" s="159"/>
      <c r="AM121" s="160"/>
      <c r="AN121" s="192"/>
      <c r="AO121" s="160"/>
      <c r="AP121" s="151">
        <f t="shared" si="5"/>
        <v>47</v>
      </c>
    </row>
    <row r="122" spans="1:285" s="59" customFormat="1" ht="20.25" customHeight="1" x14ac:dyDescent="0.35">
      <c r="A122" s="151">
        <f t="shared" si="4"/>
        <v>48</v>
      </c>
      <c r="B122" s="109" t="s">
        <v>214</v>
      </c>
      <c r="C122" s="61">
        <v>2005</v>
      </c>
      <c r="D122" s="40" t="s">
        <v>22</v>
      </c>
      <c r="E122" s="318">
        <f t="shared" si="6"/>
        <v>5</v>
      </c>
      <c r="F122" s="251">
        <v>155</v>
      </c>
      <c r="G122" s="409">
        <v>0</v>
      </c>
      <c r="H122" s="192">
        <v>78</v>
      </c>
      <c r="I122" s="160">
        <v>5</v>
      </c>
      <c r="J122" s="159"/>
      <c r="K122" s="160"/>
      <c r="L122" s="159"/>
      <c r="M122" s="160"/>
      <c r="N122" s="159"/>
      <c r="O122" s="160"/>
      <c r="P122" s="159"/>
      <c r="Q122" s="160"/>
      <c r="R122" s="159"/>
      <c r="S122" s="483"/>
      <c r="T122" s="192"/>
      <c r="U122" s="160"/>
      <c r="V122" s="159"/>
      <c r="W122" s="160"/>
      <c r="X122" s="159"/>
      <c r="Y122" s="160"/>
      <c r="Z122" s="159"/>
      <c r="AA122" s="160"/>
      <c r="AB122" s="159"/>
      <c r="AC122" s="160"/>
      <c r="AD122" s="159"/>
      <c r="AE122" s="624"/>
      <c r="AF122" s="159"/>
      <c r="AG122" s="160"/>
      <c r="AH122" s="159"/>
      <c r="AI122" s="160"/>
      <c r="AJ122" s="258"/>
      <c r="AK122" s="259"/>
      <c r="AL122" s="159"/>
      <c r="AM122" s="160"/>
      <c r="AN122" s="192"/>
      <c r="AO122" s="160"/>
      <c r="AP122" s="151">
        <f t="shared" si="5"/>
        <v>48</v>
      </c>
      <c r="JO122" s="20"/>
      <c r="JP122" s="20"/>
    </row>
    <row r="123" spans="1:285" s="59" customFormat="1" ht="20.25" customHeight="1" x14ac:dyDescent="0.35">
      <c r="A123" s="151">
        <f t="shared" si="4"/>
        <v>49</v>
      </c>
      <c r="B123" s="301" t="s">
        <v>374</v>
      </c>
      <c r="C123" s="74">
        <v>2006</v>
      </c>
      <c r="D123" s="291" t="s">
        <v>12</v>
      </c>
      <c r="E123" s="318">
        <f t="shared" si="6"/>
        <v>2.5</v>
      </c>
      <c r="F123" s="251"/>
      <c r="G123" s="409"/>
      <c r="H123" s="192">
        <v>79</v>
      </c>
      <c r="I123" s="160">
        <v>2.5</v>
      </c>
      <c r="J123" s="159"/>
      <c r="K123" s="160"/>
      <c r="L123" s="159"/>
      <c r="M123" s="160"/>
      <c r="N123" s="159"/>
      <c r="O123" s="160"/>
      <c r="P123" s="159"/>
      <c r="Q123" s="160"/>
      <c r="R123" s="159"/>
      <c r="S123" s="483"/>
      <c r="T123" s="192"/>
      <c r="U123" s="160"/>
      <c r="V123" s="159"/>
      <c r="W123" s="160"/>
      <c r="X123" s="159"/>
      <c r="Y123" s="160"/>
      <c r="Z123" s="159"/>
      <c r="AA123" s="160"/>
      <c r="AB123" s="159"/>
      <c r="AC123" s="160"/>
      <c r="AD123" s="159"/>
      <c r="AE123" s="624"/>
      <c r="AF123" s="159"/>
      <c r="AG123" s="160"/>
      <c r="AH123" s="159"/>
      <c r="AI123" s="160"/>
      <c r="AJ123" s="192"/>
      <c r="AK123" s="160"/>
      <c r="AL123" s="159"/>
      <c r="AM123" s="160"/>
      <c r="AN123" s="192"/>
      <c r="AO123" s="160"/>
      <c r="AP123" s="151">
        <f t="shared" si="5"/>
        <v>49</v>
      </c>
    </row>
    <row r="124" spans="1:285" s="59" customFormat="1" ht="20.25" customHeight="1" x14ac:dyDescent="0.35">
      <c r="A124" s="151">
        <f t="shared" si="4"/>
        <v>50</v>
      </c>
      <c r="B124" s="71" t="s">
        <v>46</v>
      </c>
      <c r="C124" s="72">
        <v>2005</v>
      </c>
      <c r="D124" s="71" t="s">
        <v>34</v>
      </c>
      <c r="E124" s="318">
        <f t="shared" si="6"/>
        <v>1.5</v>
      </c>
      <c r="F124" s="251"/>
      <c r="G124" s="409"/>
      <c r="H124" s="258"/>
      <c r="I124" s="259"/>
      <c r="J124" s="251"/>
      <c r="K124" s="259"/>
      <c r="L124" s="251"/>
      <c r="M124" s="259"/>
      <c r="N124" s="251"/>
      <c r="O124" s="259"/>
      <c r="P124" s="251"/>
      <c r="Q124" s="259"/>
      <c r="R124" s="251"/>
      <c r="S124" s="510"/>
      <c r="T124" s="258"/>
      <c r="U124" s="259"/>
      <c r="V124" s="251"/>
      <c r="W124" s="259"/>
      <c r="X124" s="251">
        <v>83</v>
      </c>
      <c r="Y124" s="259">
        <v>1.5</v>
      </c>
      <c r="Z124" s="159"/>
      <c r="AA124" s="160"/>
      <c r="AB124" s="159"/>
      <c r="AC124" s="160"/>
      <c r="AD124" s="159"/>
      <c r="AE124" s="624"/>
      <c r="AF124" s="159"/>
      <c r="AG124" s="160"/>
      <c r="AH124" s="159"/>
      <c r="AI124" s="160"/>
      <c r="AJ124" s="192"/>
      <c r="AK124" s="160"/>
      <c r="AL124" s="159"/>
      <c r="AM124" s="160"/>
      <c r="AN124" s="192"/>
      <c r="AO124" s="160"/>
      <c r="AP124" s="151">
        <f t="shared" si="5"/>
        <v>50</v>
      </c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</row>
    <row r="125" spans="1:285" s="59" customFormat="1" ht="20.25" customHeight="1" x14ac:dyDescent="0.35">
      <c r="A125" s="151">
        <f t="shared" si="4"/>
        <v>51</v>
      </c>
      <c r="B125" s="301" t="s">
        <v>436</v>
      </c>
      <c r="C125" s="74">
        <v>2007</v>
      </c>
      <c r="D125" s="291" t="s">
        <v>81</v>
      </c>
      <c r="E125" s="318">
        <f t="shared" si="6"/>
        <v>0.8</v>
      </c>
      <c r="F125" s="251"/>
      <c r="G125" s="409"/>
      <c r="H125" s="192"/>
      <c r="I125" s="160"/>
      <c r="J125" s="192"/>
      <c r="K125" s="160"/>
      <c r="L125" s="159"/>
      <c r="M125" s="160"/>
      <c r="N125" s="159"/>
      <c r="O125" s="160"/>
      <c r="P125" s="159">
        <v>80</v>
      </c>
      <c r="Q125" s="160">
        <v>0.8</v>
      </c>
      <c r="R125" s="159"/>
      <c r="S125" s="483"/>
      <c r="T125" s="192"/>
      <c r="U125" s="160"/>
      <c r="V125" s="192"/>
      <c r="W125" s="160"/>
      <c r="X125" s="159"/>
      <c r="Y125" s="160"/>
      <c r="Z125" s="192"/>
      <c r="AA125" s="160"/>
      <c r="AB125" s="159"/>
      <c r="AC125" s="160"/>
      <c r="AD125" s="159"/>
      <c r="AE125" s="624"/>
      <c r="AF125" s="159"/>
      <c r="AG125" s="160"/>
      <c r="AH125" s="251"/>
      <c r="AI125" s="259"/>
      <c r="AJ125" s="192"/>
      <c r="AK125" s="160"/>
      <c r="AL125" s="159"/>
      <c r="AM125" s="160"/>
      <c r="AN125" s="192"/>
      <c r="AO125" s="160"/>
      <c r="AP125" s="151">
        <f t="shared" si="5"/>
        <v>51</v>
      </c>
    </row>
    <row r="126" spans="1:285" s="59" customFormat="1" ht="20.25" customHeight="1" x14ac:dyDescent="0.35">
      <c r="A126" s="151">
        <f t="shared" si="4"/>
        <v>52</v>
      </c>
      <c r="B126" s="301" t="s">
        <v>420</v>
      </c>
      <c r="C126" s="74">
        <v>2005</v>
      </c>
      <c r="D126" s="291" t="s">
        <v>102</v>
      </c>
      <c r="E126" s="318">
        <f t="shared" si="6"/>
        <v>0.8</v>
      </c>
      <c r="F126" s="251"/>
      <c r="G126" s="409"/>
      <c r="H126" s="192"/>
      <c r="I126" s="160"/>
      <c r="J126" s="192"/>
      <c r="K126" s="160"/>
      <c r="L126" s="159">
        <v>168</v>
      </c>
      <c r="M126" s="160">
        <v>0</v>
      </c>
      <c r="N126" s="159"/>
      <c r="O126" s="160"/>
      <c r="P126" s="159">
        <v>80</v>
      </c>
      <c r="Q126" s="160">
        <v>0.8</v>
      </c>
      <c r="R126" s="159"/>
      <c r="S126" s="483"/>
      <c r="T126" s="192"/>
      <c r="U126" s="160"/>
      <c r="V126" s="192"/>
      <c r="W126" s="160"/>
      <c r="X126" s="159"/>
      <c r="Y126" s="160"/>
      <c r="Z126" s="192"/>
      <c r="AA126" s="160"/>
      <c r="AB126" s="159"/>
      <c r="AC126" s="160"/>
      <c r="AD126" s="159"/>
      <c r="AE126" s="624"/>
      <c r="AF126" s="159"/>
      <c r="AG126" s="160"/>
      <c r="AH126" s="159"/>
      <c r="AI126" s="160"/>
      <c r="AJ126" s="192"/>
      <c r="AK126" s="160"/>
      <c r="AL126" s="159"/>
      <c r="AM126" s="160"/>
      <c r="AN126" s="192"/>
      <c r="AO126" s="160"/>
      <c r="AP126" s="151">
        <f t="shared" si="5"/>
        <v>52</v>
      </c>
    </row>
    <row r="127" spans="1:285" s="59" customFormat="1" ht="20.25" customHeight="1" x14ac:dyDescent="0.35">
      <c r="A127" s="151">
        <f t="shared" si="4"/>
        <v>53</v>
      </c>
      <c r="B127" s="301" t="s">
        <v>432</v>
      </c>
      <c r="C127" s="74">
        <v>2006</v>
      </c>
      <c r="D127" s="291" t="s">
        <v>81</v>
      </c>
      <c r="E127" s="318">
        <f t="shared" si="6"/>
        <v>0</v>
      </c>
      <c r="F127" s="251"/>
      <c r="G127" s="409"/>
      <c r="H127" s="192"/>
      <c r="I127" s="160"/>
      <c r="J127" s="192"/>
      <c r="K127" s="160"/>
      <c r="L127" s="159"/>
      <c r="M127" s="160"/>
      <c r="N127" s="159"/>
      <c r="O127" s="160"/>
      <c r="P127" s="159"/>
      <c r="Q127" s="160"/>
      <c r="R127" s="159"/>
      <c r="S127" s="514"/>
      <c r="T127" s="192"/>
      <c r="U127" s="160"/>
      <c r="V127" s="192"/>
      <c r="W127" s="160"/>
      <c r="X127" s="159"/>
      <c r="Y127" s="160"/>
      <c r="Z127" s="192"/>
      <c r="AA127" s="160"/>
      <c r="AB127" s="159"/>
      <c r="AC127" s="160"/>
      <c r="AD127" s="159"/>
      <c r="AE127" s="624"/>
      <c r="AF127" s="159"/>
      <c r="AG127" s="160"/>
      <c r="AH127" s="159"/>
      <c r="AI127" s="160"/>
      <c r="AJ127" s="192"/>
      <c r="AK127" s="160"/>
      <c r="AL127" s="159"/>
      <c r="AM127" s="160"/>
      <c r="AN127" s="192"/>
      <c r="AO127" s="160"/>
      <c r="AP127" s="151">
        <f t="shared" si="5"/>
        <v>53</v>
      </c>
      <c r="JQ127" s="20"/>
      <c r="JR127" s="20"/>
      <c r="JS127" s="20"/>
      <c r="JT127" s="20"/>
      <c r="JU127" s="20"/>
      <c r="JV127" s="20"/>
      <c r="JW127" s="20"/>
      <c r="JX127" s="20"/>
      <c r="JY127" s="20"/>
    </row>
    <row r="128" spans="1:285" s="59" customFormat="1" ht="20.25" customHeight="1" x14ac:dyDescent="0.35">
      <c r="A128" s="151">
        <v>54</v>
      </c>
      <c r="B128" s="299" t="s">
        <v>189</v>
      </c>
      <c r="C128" s="61">
        <v>2006</v>
      </c>
      <c r="D128" s="80" t="s">
        <v>190</v>
      </c>
      <c r="E128" s="318">
        <f t="shared" si="6"/>
        <v>0</v>
      </c>
      <c r="F128" s="251"/>
      <c r="G128" s="409"/>
      <c r="H128" s="272">
        <v>86</v>
      </c>
      <c r="I128" s="270">
        <v>0</v>
      </c>
      <c r="J128" s="192"/>
      <c r="K128" s="160"/>
      <c r="L128" s="159"/>
      <c r="M128" s="160"/>
      <c r="N128" s="159"/>
      <c r="O128" s="160"/>
      <c r="P128" s="159"/>
      <c r="Q128" s="160"/>
      <c r="R128" s="159"/>
      <c r="S128" s="483"/>
      <c r="T128" s="192"/>
      <c r="U128" s="160"/>
      <c r="V128" s="192"/>
      <c r="W128" s="160"/>
      <c r="X128" s="159"/>
      <c r="Y128" s="160"/>
      <c r="Z128" s="192"/>
      <c r="AA128" s="160"/>
      <c r="AB128" s="159"/>
      <c r="AC128" s="160"/>
      <c r="AD128" s="159"/>
      <c r="AE128" s="624"/>
      <c r="AF128" s="159"/>
      <c r="AG128" s="160"/>
      <c r="AH128" s="159"/>
      <c r="AI128" s="160"/>
      <c r="AJ128" s="192"/>
      <c r="AK128" s="160"/>
      <c r="AL128" s="159"/>
      <c r="AM128" s="160"/>
      <c r="AN128" s="192"/>
      <c r="AO128" s="160"/>
      <c r="AP128" s="151">
        <v>54</v>
      </c>
    </row>
    <row r="129" spans="1:285" s="59" customFormat="1" ht="20.25" customHeight="1" x14ac:dyDescent="0.35">
      <c r="A129" s="151">
        <f t="shared" si="4"/>
        <v>55</v>
      </c>
      <c r="B129" s="109" t="s">
        <v>52</v>
      </c>
      <c r="C129" s="61">
        <v>2006</v>
      </c>
      <c r="D129" s="102" t="s">
        <v>39</v>
      </c>
      <c r="E129" s="318">
        <f t="shared" si="6"/>
        <v>0</v>
      </c>
      <c r="F129" s="251"/>
      <c r="G129" s="259"/>
      <c r="H129" s="192"/>
      <c r="I129" s="160"/>
      <c r="J129" s="192"/>
      <c r="K129" s="160"/>
      <c r="L129" s="159"/>
      <c r="M129" s="160"/>
      <c r="N129" s="159"/>
      <c r="O129" s="160"/>
      <c r="P129" s="159"/>
      <c r="Q129" s="160"/>
      <c r="R129" s="159"/>
      <c r="S129" s="483"/>
      <c r="T129" s="192"/>
      <c r="U129" s="160"/>
      <c r="V129" s="192"/>
      <c r="W129" s="160"/>
      <c r="X129" s="159">
        <v>99</v>
      </c>
      <c r="Y129" s="160">
        <v>0</v>
      </c>
      <c r="Z129" s="192"/>
      <c r="AA129" s="160"/>
      <c r="AB129" s="251"/>
      <c r="AC129" s="259"/>
      <c r="AD129" s="251"/>
      <c r="AE129" s="625"/>
      <c r="AF129" s="251"/>
      <c r="AG129" s="259"/>
      <c r="AH129" s="159"/>
      <c r="AI129" s="160"/>
      <c r="AJ129" s="192"/>
      <c r="AK129" s="160"/>
      <c r="AL129" s="159"/>
      <c r="AM129" s="160"/>
      <c r="AN129" s="192"/>
      <c r="AO129" s="160"/>
      <c r="AP129" s="151">
        <f t="shared" si="5"/>
        <v>55</v>
      </c>
      <c r="JQ129" s="20"/>
      <c r="JR129" s="20"/>
      <c r="JS129" s="20"/>
      <c r="JT129" s="20"/>
      <c r="JU129" s="20"/>
      <c r="JV129" s="20"/>
      <c r="JW129" s="20"/>
      <c r="JX129" s="20"/>
      <c r="JY129" s="20"/>
    </row>
    <row r="130" spans="1:285" s="59" customFormat="1" ht="20.25" customHeight="1" x14ac:dyDescent="0.35">
      <c r="A130" s="89"/>
      <c r="B130" s="298"/>
      <c r="C130" s="74"/>
      <c r="D130" s="40"/>
      <c r="E130" s="318"/>
      <c r="F130" s="251"/>
      <c r="G130" s="614">
        <f>SUM(G75:G129)</f>
        <v>463.75</v>
      </c>
      <c r="H130" s="192"/>
      <c r="I130" s="614">
        <f>SUM(I75:I129)</f>
        <v>370.88000000000005</v>
      </c>
      <c r="J130" s="192"/>
      <c r="K130" s="614">
        <f>SUM(K75:K129)</f>
        <v>337</v>
      </c>
      <c r="L130" s="159"/>
      <c r="M130" s="614">
        <f>SUM(M75:M129)</f>
        <v>463.75</v>
      </c>
      <c r="N130" s="159"/>
      <c r="O130" s="614">
        <f>SUM(O75:O129)</f>
        <v>370.97</v>
      </c>
      <c r="P130" s="159"/>
      <c r="Q130" s="614">
        <f>SUM(Q75:Q129)</f>
        <v>371.18000000000006</v>
      </c>
      <c r="R130" s="159"/>
      <c r="S130" s="614">
        <f>SUM(S75:S129)</f>
        <v>370.97999999999996</v>
      </c>
      <c r="T130" s="192"/>
      <c r="U130" s="614">
        <f>SUM(U75:U129)</f>
        <v>371</v>
      </c>
      <c r="V130" s="192"/>
      <c r="W130" s="614">
        <f>SUM(W75:W129)</f>
        <v>354.98999999999995</v>
      </c>
      <c r="X130" s="159"/>
      <c r="Y130" s="614">
        <f>SUM(Y75:Y129)</f>
        <v>371</v>
      </c>
      <c r="Z130" s="192"/>
      <c r="AA130" s="614">
        <f>SUM(AA75:AA129)</f>
        <v>365</v>
      </c>
      <c r="AB130" s="159"/>
      <c r="AC130" s="614">
        <f>SUM(AC75:AC129)</f>
        <v>370.98999999999995</v>
      </c>
      <c r="AD130" s="159"/>
      <c r="AE130" s="614">
        <f>SUM(AE75:AE129)</f>
        <v>290</v>
      </c>
      <c r="AF130" s="159"/>
      <c r="AG130" s="614">
        <f>SUM(AG75:AG129)</f>
        <v>370</v>
      </c>
      <c r="AH130" s="159"/>
      <c r="AI130" s="614">
        <f>SUM(AI75:AI129)</f>
        <v>310</v>
      </c>
      <c r="AJ130" s="192"/>
      <c r="AK130" s="614">
        <f>SUM(AK75:AK129)</f>
        <v>347</v>
      </c>
      <c r="AL130" s="159"/>
      <c r="AM130" s="614">
        <f>SUM(AM75:AM129)</f>
        <v>365</v>
      </c>
      <c r="AN130" s="192"/>
      <c r="AO130" s="614">
        <f>SUM(AO75:AO129)</f>
        <v>347</v>
      </c>
      <c r="AP130" s="89"/>
    </row>
    <row r="132" spans="1:285" x14ac:dyDescent="0.35">
      <c r="F132" s="485"/>
      <c r="G132" s="488" t="s">
        <v>517</v>
      </c>
      <c r="H132" s="36"/>
      <c r="I132" s="36"/>
      <c r="J132" s="36"/>
      <c r="K132" s="137"/>
      <c r="L132" s="486"/>
      <c r="M132" s="488" t="s">
        <v>518</v>
      </c>
      <c r="N132" s="57"/>
      <c r="O132" s="21"/>
      <c r="P132" s="57"/>
      <c r="Q132" s="684"/>
      <c r="R132" s="488" t="s">
        <v>607</v>
      </c>
      <c r="S132" s="30"/>
      <c r="T132" s="30"/>
      <c r="U132" s="30"/>
    </row>
  </sheetData>
  <sheetProtection algorithmName="SHA-512" hashValue="34wR0tTdME+ZOrtZQublDPeG4EBRsfrN02wSgbPFD/j5j+H7yi/R8b/ee8Xo0m7LdoouPSRZYYLoyZLeel959g==" saltValue="VwC49Dfja7fbwh53utHS2Q==" spinCount="100000" sheet="1" objects="1" scenarios="1"/>
  <sortState ref="B75:AO129">
    <sortCondition descending="1" ref="E75:E129"/>
  </sortState>
  <customSheetViews>
    <customSheetView guid="{58E021BF-97D1-4B64-8CE7-89613EB62F48}" scale="75" hiddenColumns="1" topLeftCell="A4">
      <pane xSplit="2" ySplit="10" topLeftCell="C72" activePane="bottomRight" state="frozen"/>
      <selection pane="bottomRight" activeCell="AF78" sqref="AF78"/>
      <pageMargins left="3.937007874015748E-2" right="0" top="0.51181102362204722" bottom="7.874015748031496E-2" header="0.11811023622047245" footer="7.874015748031496E-2"/>
      <pageSetup paperSize="9" scale="45" fitToHeight="2" orientation="portrait" r:id="rId1"/>
    </customSheetView>
  </customSheetViews>
  <mergeCells count="80">
    <mergeCell ref="AH72:AI73"/>
    <mergeCell ref="AJ72:AK73"/>
    <mergeCell ref="AP71:AP73"/>
    <mergeCell ref="AH6:AI6"/>
    <mergeCell ref="AJ6:AK6"/>
    <mergeCell ref="AH7:AI8"/>
    <mergeCell ref="AJ7:AK8"/>
    <mergeCell ref="AH71:AI71"/>
    <mergeCell ref="AJ71:AK71"/>
    <mergeCell ref="AP7:AP9"/>
    <mergeCell ref="AN72:AO73"/>
    <mergeCell ref="AL6:AM6"/>
    <mergeCell ref="AL7:AM8"/>
    <mergeCell ref="AL71:AM71"/>
    <mergeCell ref="AL72:AM73"/>
    <mergeCell ref="AN6:AO6"/>
    <mergeCell ref="P72:Q73"/>
    <mergeCell ref="F71:G71"/>
    <mergeCell ref="H71:I71"/>
    <mergeCell ref="F7:G8"/>
    <mergeCell ref="A5:AO5"/>
    <mergeCell ref="AD6:AE6"/>
    <mergeCell ref="AF6:AG6"/>
    <mergeCell ref="AD7:AE8"/>
    <mergeCell ref="AF7:AG8"/>
    <mergeCell ref="J6:K6"/>
    <mergeCell ref="L6:M6"/>
    <mergeCell ref="P7:Q8"/>
    <mergeCell ref="R7:S8"/>
    <mergeCell ref="R6:S6"/>
    <mergeCell ref="T6:U6"/>
    <mergeCell ref="J7:K8"/>
    <mergeCell ref="AB72:AC73"/>
    <mergeCell ref="V7:W8"/>
    <mergeCell ref="X72:Y73"/>
    <mergeCell ref="X7:Y8"/>
    <mergeCell ref="V6:W6"/>
    <mergeCell ref="A70:AO70"/>
    <mergeCell ref="AD72:AE73"/>
    <mergeCell ref="AF72:AG73"/>
    <mergeCell ref="AD71:AE71"/>
    <mergeCell ref="AF71:AG71"/>
    <mergeCell ref="R71:S71"/>
    <mergeCell ref="Z71:AA71"/>
    <mergeCell ref="F6:G6"/>
    <mergeCell ref="H6:I6"/>
    <mergeCell ref="A8:E8"/>
    <mergeCell ref="F72:G73"/>
    <mergeCell ref="Z72:AA73"/>
    <mergeCell ref="A1:M1"/>
    <mergeCell ref="A3:M3"/>
    <mergeCell ref="A72:E73"/>
    <mergeCell ref="P6:Q6"/>
    <mergeCell ref="Z6:AA6"/>
    <mergeCell ref="H72:I73"/>
    <mergeCell ref="J71:K71"/>
    <mergeCell ref="V72:W73"/>
    <mergeCell ref="L72:M73"/>
    <mergeCell ref="N72:O73"/>
    <mergeCell ref="P71:Q71"/>
    <mergeCell ref="T71:U71"/>
    <mergeCell ref="J72:K73"/>
    <mergeCell ref="R72:S73"/>
    <mergeCell ref="T72:U73"/>
    <mergeCell ref="AN7:AO8"/>
    <mergeCell ref="AN71:AO71"/>
    <mergeCell ref="N6:O6"/>
    <mergeCell ref="H7:I8"/>
    <mergeCell ref="N7:O8"/>
    <mergeCell ref="T7:U8"/>
    <mergeCell ref="AB71:AC71"/>
    <mergeCell ref="N71:O71"/>
    <mergeCell ref="X71:Y71"/>
    <mergeCell ref="Z7:AA8"/>
    <mergeCell ref="AB7:AC8"/>
    <mergeCell ref="V71:W71"/>
    <mergeCell ref="L71:M71"/>
    <mergeCell ref="L7:M8"/>
    <mergeCell ref="AB6:AC6"/>
    <mergeCell ref="X6:Y6"/>
  </mergeCells>
  <pageMargins left="3.937007874015748E-2" right="0" top="0.51181102362204722" bottom="7.874015748031496E-2" header="0.11811023622047245" footer="7.874015748031496E-2"/>
  <pageSetup paperSize="9" scale="45" fitToHeight="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XEF144"/>
  <sheetViews>
    <sheetView zoomScale="40" zoomScaleNormal="40" workbookViewId="0">
      <selection activeCell="E10" sqref="E10"/>
    </sheetView>
  </sheetViews>
  <sheetFormatPr baseColWidth="10" defaultColWidth="11.453125" defaultRowHeight="12.5" x14ac:dyDescent="0.35"/>
  <cols>
    <col min="1" max="1" width="5.81640625" style="30" bestFit="1" customWidth="1"/>
    <col min="2" max="2" width="33.81640625" style="30" customWidth="1"/>
    <col min="3" max="3" width="11" style="31" customWidth="1"/>
    <col min="4" max="4" width="33.6328125" style="30" customWidth="1"/>
    <col min="5" max="5" width="12.81640625" style="30" customWidth="1"/>
    <col min="6" max="15" width="8.6328125" style="31" customWidth="1"/>
    <col min="16" max="17" width="10.453125" style="30" customWidth="1"/>
    <col min="18" max="21" width="8.6328125" style="30" customWidth="1"/>
    <col min="22" max="23" width="10.453125" style="30" customWidth="1"/>
    <col min="24" max="41" width="8.6328125" style="30" customWidth="1"/>
    <col min="42" max="42" width="6.81640625" style="30" bestFit="1" customWidth="1"/>
    <col min="43" max="43" width="9.36328125" style="30" hidden="1" customWidth="1"/>
    <col min="44" max="44" width="9.81640625" style="30" hidden="1" customWidth="1"/>
    <col min="45" max="45" width="5.81640625" style="30" hidden="1" customWidth="1"/>
    <col min="46" max="46" width="7.1796875" style="30" hidden="1" customWidth="1"/>
    <col min="47" max="47" width="6" style="30" customWidth="1"/>
    <col min="48" max="50" width="11.453125" style="30"/>
    <col min="51" max="51" width="22.36328125" style="30" bestFit="1" customWidth="1"/>
    <col min="52" max="52" width="6" style="30" bestFit="1" customWidth="1"/>
    <col min="53" max="53" width="29" style="30" bestFit="1" customWidth="1"/>
    <col min="54" max="16384" width="11.453125" style="30"/>
  </cols>
  <sheetData>
    <row r="1" spans="1:16360" s="37" customFormat="1" ht="45" x14ac:dyDescent="0.35">
      <c r="A1" s="727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144"/>
      <c r="AI1" s="144"/>
      <c r="AJ1" s="144"/>
      <c r="AK1" s="144"/>
      <c r="AL1" s="144"/>
      <c r="AM1" s="144"/>
      <c r="AN1" s="144"/>
      <c r="AO1" s="144"/>
    </row>
    <row r="2" spans="1:16360" s="20" customFormat="1" ht="16.5" x14ac:dyDescent="0.35"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360" s="38" customFormat="1" ht="40" customHeight="1" x14ac:dyDescent="0.35">
      <c r="A3" s="756" t="s">
        <v>340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145"/>
      <c r="AI3" s="145"/>
      <c r="AJ3" s="145"/>
      <c r="AK3" s="145"/>
      <c r="AL3" s="145"/>
      <c r="AM3" s="145"/>
      <c r="AN3" s="145"/>
      <c r="AO3" s="145"/>
    </row>
    <row r="4" spans="1:16360" s="20" customFormat="1" ht="16.5" x14ac:dyDescent="0.35">
      <c r="C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360" s="38" customFormat="1" ht="45.5" thickBot="1" x14ac:dyDescent="0.4">
      <c r="A5" s="758" t="s">
        <v>1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43"/>
      <c r="AB5" s="743"/>
      <c r="AC5" s="743"/>
      <c r="AD5" s="743"/>
      <c r="AE5" s="743"/>
      <c r="AF5" s="743"/>
      <c r="AG5" s="743"/>
      <c r="AH5" s="146"/>
      <c r="AI5" s="146"/>
      <c r="AJ5" s="146"/>
      <c r="AK5" s="146"/>
      <c r="AL5" s="146"/>
      <c r="AM5" s="146"/>
      <c r="AN5" s="146"/>
      <c r="AO5" s="146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48"/>
      <c r="CX5" s="748"/>
      <c r="CY5" s="748"/>
      <c r="CZ5" s="748"/>
      <c r="DA5" s="748"/>
      <c r="DB5" s="748"/>
      <c r="DC5" s="748"/>
      <c r="DD5" s="748"/>
      <c r="DE5" s="748"/>
      <c r="DF5" s="748"/>
      <c r="DG5" s="748"/>
      <c r="DH5" s="748"/>
      <c r="DI5" s="748"/>
      <c r="DJ5" s="748"/>
      <c r="DK5" s="748"/>
      <c r="DL5" s="748"/>
      <c r="DM5" s="748"/>
      <c r="DN5" s="748"/>
      <c r="DO5" s="748"/>
      <c r="DP5" s="748"/>
      <c r="DQ5" s="748"/>
      <c r="DR5" s="748"/>
      <c r="DS5" s="748"/>
      <c r="DT5" s="748"/>
      <c r="DU5" s="748"/>
      <c r="DV5" s="748"/>
      <c r="DW5" s="748"/>
      <c r="DX5" s="748"/>
      <c r="DY5" s="748"/>
      <c r="DZ5" s="748"/>
      <c r="EA5" s="748"/>
      <c r="EB5" s="747"/>
      <c r="EC5" s="748"/>
      <c r="ED5" s="748"/>
      <c r="EE5" s="748"/>
      <c r="EF5" s="748"/>
      <c r="EG5" s="748"/>
      <c r="EH5" s="748"/>
      <c r="EI5" s="748"/>
      <c r="EJ5" s="748"/>
      <c r="EK5" s="748"/>
      <c r="EL5" s="748"/>
      <c r="EM5" s="748"/>
      <c r="EN5" s="748"/>
      <c r="EO5" s="748"/>
      <c r="EP5" s="748"/>
      <c r="EQ5" s="748"/>
      <c r="ER5" s="748"/>
      <c r="ES5" s="748"/>
      <c r="ET5" s="748"/>
      <c r="EU5" s="748"/>
      <c r="EV5" s="748"/>
      <c r="EW5" s="748"/>
      <c r="EX5" s="748"/>
      <c r="EY5" s="748"/>
      <c r="EZ5" s="748"/>
      <c r="FA5" s="748"/>
      <c r="FB5" s="748"/>
      <c r="FC5" s="748"/>
      <c r="FD5" s="748"/>
      <c r="FE5" s="748"/>
      <c r="FF5" s="748"/>
      <c r="FG5" s="747"/>
      <c r="FH5" s="748"/>
      <c r="FI5" s="748"/>
      <c r="FJ5" s="748"/>
      <c r="FK5" s="748"/>
      <c r="FL5" s="748"/>
      <c r="FM5" s="748"/>
      <c r="FN5" s="748"/>
      <c r="FO5" s="748"/>
      <c r="FP5" s="748"/>
      <c r="FQ5" s="748"/>
      <c r="FR5" s="748"/>
      <c r="FS5" s="748"/>
      <c r="FT5" s="748"/>
      <c r="FU5" s="748"/>
      <c r="FV5" s="748"/>
      <c r="FW5" s="748"/>
      <c r="FX5" s="748"/>
      <c r="FY5" s="748"/>
      <c r="FZ5" s="748"/>
      <c r="GA5" s="748"/>
      <c r="GB5" s="748"/>
      <c r="GC5" s="748"/>
      <c r="GD5" s="748"/>
      <c r="GE5" s="748"/>
      <c r="GF5" s="748"/>
      <c r="GG5" s="748"/>
      <c r="GH5" s="748"/>
      <c r="GI5" s="748"/>
      <c r="GJ5" s="748"/>
      <c r="GK5" s="748"/>
      <c r="GL5" s="747"/>
      <c r="GM5" s="748"/>
      <c r="GN5" s="748"/>
      <c r="GO5" s="748"/>
      <c r="GP5" s="748"/>
      <c r="GQ5" s="748"/>
      <c r="GR5" s="748"/>
      <c r="GS5" s="748"/>
      <c r="GT5" s="748"/>
      <c r="GU5" s="748"/>
      <c r="GV5" s="748"/>
      <c r="GW5" s="748"/>
      <c r="GX5" s="748"/>
      <c r="GY5" s="748"/>
      <c r="GZ5" s="748"/>
      <c r="HA5" s="748"/>
      <c r="HB5" s="748"/>
      <c r="HC5" s="748"/>
      <c r="HD5" s="748"/>
      <c r="HE5" s="748"/>
      <c r="HF5" s="748"/>
      <c r="HG5" s="748"/>
      <c r="HH5" s="748"/>
      <c r="HI5" s="748"/>
      <c r="HJ5" s="748"/>
      <c r="HK5" s="748"/>
      <c r="HL5" s="748"/>
      <c r="HM5" s="748"/>
      <c r="HN5" s="748"/>
      <c r="HO5" s="748"/>
      <c r="HP5" s="748"/>
      <c r="HQ5" s="747"/>
      <c r="HR5" s="748"/>
      <c r="HS5" s="748"/>
      <c r="HT5" s="748"/>
      <c r="HU5" s="748"/>
      <c r="HV5" s="748"/>
      <c r="HW5" s="748"/>
      <c r="HX5" s="748"/>
      <c r="HY5" s="748"/>
      <c r="HZ5" s="748"/>
      <c r="IA5" s="748"/>
      <c r="IB5" s="748"/>
      <c r="IC5" s="748"/>
      <c r="ID5" s="748"/>
      <c r="IE5" s="748"/>
      <c r="IF5" s="748"/>
      <c r="IG5" s="748"/>
      <c r="IH5" s="748"/>
      <c r="II5" s="748"/>
      <c r="IJ5" s="748"/>
      <c r="IK5" s="748"/>
      <c r="IL5" s="748"/>
      <c r="IM5" s="748"/>
      <c r="IN5" s="748"/>
      <c r="IO5" s="748"/>
      <c r="IP5" s="748"/>
      <c r="IQ5" s="748"/>
      <c r="IR5" s="748"/>
      <c r="IS5" s="748"/>
      <c r="IT5" s="748"/>
      <c r="IU5" s="748"/>
      <c r="IV5" s="747"/>
      <c r="IW5" s="748"/>
      <c r="IX5" s="748"/>
      <c r="IY5" s="748"/>
      <c r="IZ5" s="748"/>
      <c r="JA5" s="748"/>
      <c r="JB5" s="748"/>
      <c r="JC5" s="748"/>
      <c r="JD5" s="748"/>
      <c r="JE5" s="748"/>
      <c r="JF5" s="748"/>
      <c r="JG5" s="748"/>
      <c r="JH5" s="748"/>
      <c r="JI5" s="748"/>
      <c r="JJ5" s="748"/>
      <c r="JK5" s="748"/>
      <c r="JL5" s="748"/>
      <c r="JM5" s="748"/>
      <c r="JN5" s="748"/>
      <c r="JO5" s="748"/>
      <c r="JP5" s="748"/>
      <c r="JQ5" s="748"/>
      <c r="JR5" s="748"/>
      <c r="JS5" s="748"/>
      <c r="JT5" s="748"/>
      <c r="JU5" s="748"/>
      <c r="JV5" s="748"/>
      <c r="JW5" s="748"/>
      <c r="JX5" s="748"/>
      <c r="JY5" s="748"/>
      <c r="JZ5" s="748"/>
      <c r="KA5" s="747"/>
      <c r="KB5" s="748"/>
      <c r="KC5" s="748"/>
      <c r="KD5" s="748"/>
      <c r="KE5" s="748"/>
      <c r="KF5" s="748"/>
      <c r="KG5" s="748"/>
      <c r="KH5" s="748"/>
      <c r="KI5" s="748"/>
      <c r="KJ5" s="748"/>
      <c r="KK5" s="748"/>
      <c r="KL5" s="748"/>
      <c r="KM5" s="748"/>
      <c r="KN5" s="748"/>
      <c r="KO5" s="748"/>
      <c r="KP5" s="748"/>
      <c r="KQ5" s="748"/>
      <c r="KR5" s="748"/>
      <c r="KS5" s="748"/>
      <c r="KT5" s="748"/>
      <c r="KU5" s="748"/>
      <c r="KV5" s="748"/>
      <c r="KW5" s="748"/>
      <c r="KX5" s="748"/>
      <c r="KY5" s="748"/>
      <c r="KZ5" s="748"/>
      <c r="LA5" s="748"/>
      <c r="LB5" s="748"/>
      <c r="LC5" s="748"/>
      <c r="LD5" s="748"/>
      <c r="LE5" s="748"/>
      <c r="LF5" s="747"/>
      <c r="LG5" s="748"/>
      <c r="LH5" s="748"/>
      <c r="LI5" s="748"/>
      <c r="LJ5" s="748"/>
      <c r="LK5" s="748"/>
      <c r="LL5" s="748"/>
      <c r="LM5" s="748"/>
      <c r="LN5" s="748"/>
      <c r="LO5" s="748"/>
      <c r="LP5" s="748"/>
      <c r="LQ5" s="748"/>
      <c r="LR5" s="748"/>
      <c r="LS5" s="748"/>
      <c r="LT5" s="748"/>
      <c r="LU5" s="748"/>
      <c r="LV5" s="748"/>
      <c r="LW5" s="748"/>
      <c r="LX5" s="748"/>
      <c r="LY5" s="748"/>
      <c r="LZ5" s="748"/>
      <c r="MA5" s="748"/>
      <c r="MB5" s="748"/>
      <c r="MC5" s="748"/>
      <c r="MD5" s="748"/>
      <c r="ME5" s="748"/>
      <c r="MF5" s="748"/>
      <c r="MG5" s="748"/>
      <c r="MH5" s="748"/>
      <c r="MI5" s="748"/>
      <c r="MJ5" s="748"/>
      <c r="MK5" s="747"/>
      <c r="ML5" s="748"/>
      <c r="MM5" s="748"/>
      <c r="MN5" s="748"/>
      <c r="MO5" s="748"/>
      <c r="MP5" s="748"/>
      <c r="MQ5" s="748"/>
      <c r="MR5" s="748"/>
      <c r="MS5" s="748"/>
      <c r="MT5" s="748"/>
      <c r="MU5" s="748"/>
      <c r="MV5" s="748"/>
      <c r="MW5" s="748"/>
      <c r="MX5" s="748"/>
      <c r="MY5" s="748"/>
      <c r="MZ5" s="748"/>
      <c r="NA5" s="748"/>
      <c r="NB5" s="748"/>
      <c r="NC5" s="748"/>
      <c r="ND5" s="748"/>
      <c r="NE5" s="748"/>
      <c r="NF5" s="748"/>
      <c r="NG5" s="748"/>
      <c r="NH5" s="748"/>
      <c r="NI5" s="748"/>
      <c r="NJ5" s="748"/>
      <c r="NK5" s="748"/>
      <c r="NL5" s="748"/>
      <c r="NM5" s="748"/>
      <c r="NN5" s="748"/>
      <c r="NO5" s="748"/>
      <c r="NP5" s="747"/>
      <c r="NQ5" s="748"/>
      <c r="NR5" s="748"/>
      <c r="NS5" s="748"/>
      <c r="NT5" s="748"/>
      <c r="NU5" s="748"/>
      <c r="NV5" s="748"/>
      <c r="NW5" s="748"/>
      <c r="NX5" s="748"/>
      <c r="NY5" s="748"/>
      <c r="NZ5" s="748"/>
      <c r="OA5" s="748"/>
      <c r="OB5" s="748"/>
      <c r="OC5" s="748"/>
      <c r="OD5" s="748"/>
      <c r="OE5" s="748"/>
      <c r="OF5" s="748"/>
      <c r="OG5" s="748"/>
      <c r="OH5" s="748"/>
      <c r="OI5" s="748"/>
      <c r="OJ5" s="748"/>
      <c r="OK5" s="748"/>
      <c r="OL5" s="748"/>
      <c r="OM5" s="748"/>
      <c r="ON5" s="748"/>
      <c r="OO5" s="748"/>
      <c r="OP5" s="748"/>
      <c r="OQ5" s="748"/>
      <c r="OR5" s="748"/>
      <c r="OS5" s="748"/>
      <c r="OT5" s="748"/>
      <c r="OU5" s="747"/>
      <c r="OV5" s="748"/>
      <c r="OW5" s="748"/>
      <c r="OX5" s="748"/>
      <c r="OY5" s="748"/>
      <c r="OZ5" s="748"/>
      <c r="PA5" s="748"/>
      <c r="PB5" s="748"/>
      <c r="PC5" s="748"/>
      <c r="PD5" s="748"/>
      <c r="PE5" s="748"/>
      <c r="PF5" s="748"/>
      <c r="PG5" s="748"/>
      <c r="PH5" s="748"/>
      <c r="PI5" s="748"/>
      <c r="PJ5" s="748"/>
      <c r="PK5" s="748"/>
      <c r="PL5" s="748"/>
      <c r="PM5" s="748"/>
      <c r="PN5" s="748"/>
      <c r="PO5" s="748"/>
      <c r="PP5" s="748"/>
      <c r="PQ5" s="748"/>
      <c r="PR5" s="748"/>
      <c r="PS5" s="748"/>
      <c r="PT5" s="748"/>
      <c r="PU5" s="748"/>
      <c r="PV5" s="748"/>
      <c r="PW5" s="748"/>
      <c r="PX5" s="748"/>
      <c r="PY5" s="748"/>
      <c r="PZ5" s="747"/>
      <c r="QA5" s="748"/>
      <c r="QB5" s="748"/>
      <c r="QC5" s="748"/>
      <c r="QD5" s="748"/>
      <c r="QE5" s="748"/>
      <c r="QF5" s="748"/>
      <c r="QG5" s="748"/>
      <c r="QH5" s="748"/>
      <c r="QI5" s="748"/>
      <c r="QJ5" s="748"/>
      <c r="QK5" s="748"/>
      <c r="QL5" s="748"/>
      <c r="QM5" s="748"/>
      <c r="QN5" s="748"/>
      <c r="QO5" s="748"/>
      <c r="QP5" s="748"/>
      <c r="QQ5" s="748"/>
      <c r="QR5" s="748"/>
      <c r="QS5" s="748"/>
      <c r="QT5" s="748"/>
      <c r="QU5" s="748"/>
      <c r="QV5" s="748"/>
      <c r="QW5" s="748"/>
      <c r="QX5" s="748"/>
      <c r="QY5" s="748"/>
      <c r="QZ5" s="748"/>
      <c r="RA5" s="748"/>
      <c r="RB5" s="748"/>
      <c r="RC5" s="748"/>
      <c r="RD5" s="748"/>
      <c r="RE5" s="747"/>
      <c r="RF5" s="748"/>
      <c r="RG5" s="748"/>
      <c r="RH5" s="748"/>
      <c r="RI5" s="748"/>
      <c r="RJ5" s="748"/>
      <c r="RK5" s="748"/>
      <c r="RL5" s="748"/>
      <c r="RM5" s="748"/>
      <c r="RN5" s="748"/>
      <c r="RO5" s="748"/>
      <c r="RP5" s="748"/>
      <c r="RQ5" s="748"/>
      <c r="RR5" s="748"/>
      <c r="RS5" s="748"/>
      <c r="RT5" s="748"/>
      <c r="RU5" s="748"/>
      <c r="RV5" s="748"/>
      <c r="RW5" s="748"/>
      <c r="RX5" s="748"/>
      <c r="RY5" s="748"/>
      <c r="RZ5" s="748"/>
      <c r="SA5" s="748"/>
      <c r="SB5" s="748"/>
      <c r="SC5" s="748"/>
      <c r="SD5" s="748"/>
      <c r="SE5" s="748"/>
      <c r="SF5" s="748"/>
      <c r="SG5" s="748"/>
      <c r="SH5" s="748"/>
      <c r="SI5" s="748"/>
      <c r="SJ5" s="747"/>
      <c r="SK5" s="748"/>
      <c r="SL5" s="748"/>
      <c r="SM5" s="748"/>
      <c r="SN5" s="748"/>
      <c r="SO5" s="748"/>
      <c r="SP5" s="748"/>
      <c r="SQ5" s="748"/>
      <c r="SR5" s="748"/>
      <c r="SS5" s="748"/>
      <c r="ST5" s="748"/>
      <c r="SU5" s="748"/>
      <c r="SV5" s="748"/>
      <c r="SW5" s="748"/>
      <c r="SX5" s="748"/>
      <c r="SY5" s="748"/>
      <c r="SZ5" s="748"/>
      <c r="TA5" s="748"/>
      <c r="TB5" s="748"/>
      <c r="TC5" s="748"/>
      <c r="TD5" s="748"/>
      <c r="TE5" s="748"/>
      <c r="TF5" s="748"/>
      <c r="TG5" s="748"/>
      <c r="TH5" s="748"/>
      <c r="TI5" s="748"/>
      <c r="TJ5" s="748"/>
      <c r="TK5" s="748"/>
      <c r="TL5" s="748"/>
      <c r="TM5" s="748"/>
      <c r="TN5" s="748"/>
      <c r="TO5" s="747"/>
      <c r="TP5" s="748"/>
      <c r="TQ5" s="748"/>
      <c r="TR5" s="748"/>
      <c r="TS5" s="748"/>
      <c r="TT5" s="748"/>
      <c r="TU5" s="748"/>
      <c r="TV5" s="748"/>
      <c r="TW5" s="748"/>
      <c r="TX5" s="748"/>
      <c r="TY5" s="748"/>
      <c r="TZ5" s="748"/>
      <c r="UA5" s="748"/>
      <c r="UB5" s="748"/>
      <c r="UC5" s="748"/>
      <c r="UD5" s="748"/>
      <c r="UE5" s="748"/>
      <c r="UF5" s="748"/>
      <c r="UG5" s="748"/>
      <c r="UH5" s="748"/>
      <c r="UI5" s="748"/>
      <c r="UJ5" s="748"/>
      <c r="UK5" s="748"/>
      <c r="UL5" s="748"/>
      <c r="UM5" s="748"/>
      <c r="UN5" s="748"/>
      <c r="UO5" s="748"/>
      <c r="UP5" s="748"/>
      <c r="UQ5" s="748"/>
      <c r="UR5" s="748"/>
      <c r="US5" s="748"/>
      <c r="UT5" s="747"/>
      <c r="UU5" s="748"/>
      <c r="UV5" s="748"/>
      <c r="UW5" s="748"/>
      <c r="UX5" s="748"/>
      <c r="UY5" s="748"/>
      <c r="UZ5" s="748"/>
      <c r="VA5" s="748"/>
      <c r="VB5" s="748"/>
      <c r="VC5" s="748"/>
      <c r="VD5" s="748"/>
      <c r="VE5" s="748"/>
      <c r="VF5" s="748"/>
      <c r="VG5" s="748"/>
      <c r="VH5" s="748"/>
      <c r="VI5" s="748"/>
      <c r="VJ5" s="748"/>
      <c r="VK5" s="748"/>
      <c r="VL5" s="748"/>
      <c r="VM5" s="748"/>
      <c r="VN5" s="748"/>
      <c r="VO5" s="748"/>
      <c r="VP5" s="748"/>
      <c r="VQ5" s="748"/>
      <c r="VR5" s="748"/>
      <c r="VS5" s="748"/>
      <c r="VT5" s="748"/>
      <c r="VU5" s="748"/>
      <c r="VV5" s="748"/>
      <c r="VW5" s="748"/>
      <c r="VX5" s="748"/>
      <c r="VY5" s="747"/>
      <c r="VZ5" s="748"/>
      <c r="WA5" s="748"/>
      <c r="WB5" s="748"/>
      <c r="WC5" s="748"/>
      <c r="WD5" s="748"/>
      <c r="WE5" s="748"/>
      <c r="WF5" s="748"/>
      <c r="WG5" s="748"/>
      <c r="WH5" s="748"/>
      <c r="WI5" s="748"/>
      <c r="WJ5" s="748"/>
      <c r="WK5" s="748"/>
      <c r="WL5" s="748"/>
      <c r="WM5" s="748"/>
      <c r="WN5" s="748"/>
      <c r="WO5" s="748"/>
      <c r="WP5" s="748"/>
      <c r="WQ5" s="748"/>
      <c r="WR5" s="748"/>
      <c r="WS5" s="748"/>
      <c r="WT5" s="748"/>
      <c r="WU5" s="748"/>
      <c r="WV5" s="748"/>
      <c r="WW5" s="748"/>
      <c r="WX5" s="748"/>
      <c r="WY5" s="748"/>
      <c r="WZ5" s="748"/>
      <c r="XA5" s="748"/>
      <c r="XB5" s="748"/>
      <c r="XC5" s="748"/>
      <c r="XD5" s="747"/>
      <c r="XE5" s="748"/>
      <c r="XF5" s="748"/>
      <c r="XG5" s="748"/>
      <c r="XH5" s="748"/>
      <c r="XI5" s="748"/>
      <c r="XJ5" s="748"/>
      <c r="XK5" s="748"/>
      <c r="XL5" s="748"/>
      <c r="XM5" s="748"/>
      <c r="XN5" s="748"/>
      <c r="XO5" s="748"/>
      <c r="XP5" s="748"/>
      <c r="XQ5" s="748"/>
      <c r="XR5" s="748"/>
      <c r="XS5" s="748"/>
      <c r="XT5" s="748"/>
      <c r="XU5" s="748"/>
      <c r="XV5" s="748"/>
      <c r="XW5" s="748"/>
      <c r="XX5" s="748"/>
      <c r="XY5" s="748"/>
      <c r="XZ5" s="748"/>
      <c r="YA5" s="748"/>
      <c r="YB5" s="748"/>
      <c r="YC5" s="748"/>
      <c r="YD5" s="748"/>
      <c r="YE5" s="748"/>
      <c r="YF5" s="748"/>
      <c r="YG5" s="748"/>
      <c r="YH5" s="748"/>
      <c r="YI5" s="747"/>
      <c r="YJ5" s="748"/>
      <c r="YK5" s="748"/>
      <c r="YL5" s="748"/>
      <c r="YM5" s="748"/>
      <c r="YN5" s="748"/>
      <c r="YO5" s="748"/>
      <c r="YP5" s="748"/>
      <c r="YQ5" s="748"/>
      <c r="YR5" s="748"/>
      <c r="YS5" s="748"/>
      <c r="YT5" s="748"/>
      <c r="YU5" s="748"/>
      <c r="YV5" s="748"/>
      <c r="YW5" s="748"/>
      <c r="YX5" s="748"/>
      <c r="YY5" s="748"/>
      <c r="YZ5" s="748"/>
      <c r="ZA5" s="748"/>
      <c r="ZB5" s="748"/>
      <c r="ZC5" s="748"/>
      <c r="ZD5" s="748"/>
      <c r="ZE5" s="748"/>
      <c r="ZF5" s="748"/>
      <c r="ZG5" s="748"/>
      <c r="ZH5" s="748"/>
      <c r="ZI5" s="748"/>
      <c r="ZJ5" s="748"/>
      <c r="ZK5" s="748"/>
      <c r="ZL5" s="748"/>
      <c r="ZM5" s="748"/>
      <c r="ZN5" s="747"/>
      <c r="ZO5" s="748"/>
      <c r="ZP5" s="748"/>
      <c r="ZQ5" s="748"/>
      <c r="ZR5" s="748"/>
      <c r="ZS5" s="748"/>
      <c r="ZT5" s="748"/>
      <c r="ZU5" s="748"/>
      <c r="ZV5" s="748"/>
      <c r="ZW5" s="748"/>
      <c r="ZX5" s="748"/>
      <c r="ZY5" s="748"/>
      <c r="ZZ5" s="748"/>
      <c r="AAA5" s="748"/>
      <c r="AAB5" s="748"/>
      <c r="AAC5" s="748"/>
      <c r="AAD5" s="748"/>
      <c r="AAE5" s="748"/>
      <c r="AAF5" s="748"/>
      <c r="AAG5" s="748"/>
      <c r="AAH5" s="748"/>
      <c r="AAI5" s="748"/>
      <c r="AAJ5" s="748"/>
      <c r="AAK5" s="748"/>
      <c r="AAL5" s="748"/>
      <c r="AAM5" s="748"/>
      <c r="AAN5" s="748"/>
      <c r="AAO5" s="748"/>
      <c r="AAP5" s="748"/>
      <c r="AAQ5" s="748"/>
      <c r="AAR5" s="748"/>
      <c r="AAS5" s="747"/>
      <c r="AAT5" s="748"/>
      <c r="AAU5" s="748"/>
      <c r="AAV5" s="748"/>
      <c r="AAW5" s="748"/>
      <c r="AAX5" s="748"/>
      <c r="AAY5" s="748"/>
      <c r="AAZ5" s="748"/>
      <c r="ABA5" s="748"/>
      <c r="ABB5" s="748"/>
      <c r="ABC5" s="748"/>
      <c r="ABD5" s="748"/>
      <c r="ABE5" s="748"/>
      <c r="ABF5" s="748"/>
      <c r="ABG5" s="748"/>
      <c r="ABH5" s="748"/>
      <c r="ABI5" s="748"/>
      <c r="ABJ5" s="748"/>
      <c r="ABK5" s="748"/>
      <c r="ABL5" s="748"/>
      <c r="ABM5" s="748"/>
      <c r="ABN5" s="748"/>
      <c r="ABO5" s="748"/>
      <c r="ABP5" s="748"/>
      <c r="ABQ5" s="748"/>
      <c r="ABR5" s="748"/>
      <c r="ABS5" s="748"/>
      <c r="ABT5" s="748"/>
      <c r="ABU5" s="748"/>
      <c r="ABV5" s="748"/>
      <c r="ABW5" s="748"/>
      <c r="ABX5" s="747"/>
      <c r="ABY5" s="748"/>
      <c r="ABZ5" s="748"/>
      <c r="ACA5" s="748"/>
      <c r="ACB5" s="748"/>
      <c r="ACC5" s="748"/>
      <c r="ACD5" s="748"/>
      <c r="ACE5" s="748"/>
      <c r="ACF5" s="748"/>
      <c r="ACG5" s="748"/>
      <c r="ACH5" s="748"/>
      <c r="ACI5" s="748"/>
      <c r="ACJ5" s="748"/>
      <c r="ACK5" s="748"/>
      <c r="ACL5" s="748"/>
      <c r="ACM5" s="748"/>
      <c r="ACN5" s="748"/>
      <c r="ACO5" s="748"/>
      <c r="ACP5" s="748"/>
      <c r="ACQ5" s="748"/>
      <c r="ACR5" s="748"/>
      <c r="ACS5" s="748"/>
      <c r="ACT5" s="748"/>
      <c r="ACU5" s="748"/>
      <c r="ACV5" s="748"/>
      <c r="ACW5" s="748"/>
      <c r="ACX5" s="748"/>
      <c r="ACY5" s="748"/>
      <c r="ACZ5" s="748"/>
      <c r="ADA5" s="748"/>
      <c r="ADB5" s="748"/>
      <c r="ADC5" s="747"/>
      <c r="ADD5" s="748"/>
      <c r="ADE5" s="748"/>
      <c r="ADF5" s="748"/>
      <c r="ADG5" s="748"/>
      <c r="ADH5" s="748"/>
      <c r="ADI5" s="748"/>
      <c r="ADJ5" s="748"/>
      <c r="ADK5" s="748"/>
      <c r="ADL5" s="748"/>
      <c r="ADM5" s="748"/>
      <c r="ADN5" s="748"/>
      <c r="ADO5" s="748"/>
      <c r="ADP5" s="748"/>
      <c r="ADQ5" s="748"/>
      <c r="ADR5" s="748"/>
      <c r="ADS5" s="748"/>
      <c r="ADT5" s="748"/>
      <c r="ADU5" s="748"/>
      <c r="ADV5" s="748"/>
      <c r="ADW5" s="748"/>
      <c r="ADX5" s="748"/>
      <c r="ADY5" s="748"/>
      <c r="ADZ5" s="748"/>
      <c r="AEA5" s="748"/>
      <c r="AEB5" s="748"/>
      <c r="AEC5" s="748"/>
      <c r="AED5" s="748"/>
      <c r="AEE5" s="748"/>
      <c r="AEF5" s="748"/>
      <c r="AEG5" s="748"/>
      <c r="AEH5" s="747"/>
      <c r="AEI5" s="748"/>
      <c r="AEJ5" s="748"/>
      <c r="AEK5" s="748"/>
      <c r="AEL5" s="748"/>
      <c r="AEM5" s="748"/>
      <c r="AEN5" s="748"/>
      <c r="AEO5" s="748"/>
      <c r="AEP5" s="748"/>
      <c r="AEQ5" s="748"/>
      <c r="AER5" s="748"/>
      <c r="AES5" s="748"/>
      <c r="AET5" s="748"/>
      <c r="AEU5" s="748"/>
      <c r="AEV5" s="748"/>
      <c r="AEW5" s="748"/>
      <c r="AEX5" s="748"/>
      <c r="AEY5" s="748"/>
      <c r="AEZ5" s="748"/>
      <c r="AFA5" s="748"/>
      <c r="AFB5" s="748"/>
      <c r="AFC5" s="748"/>
      <c r="AFD5" s="748"/>
      <c r="AFE5" s="748"/>
      <c r="AFF5" s="748"/>
      <c r="AFG5" s="748"/>
      <c r="AFH5" s="748"/>
      <c r="AFI5" s="748"/>
      <c r="AFJ5" s="748"/>
      <c r="AFK5" s="748"/>
      <c r="AFL5" s="748"/>
      <c r="AFM5" s="747"/>
      <c r="AFN5" s="748"/>
      <c r="AFO5" s="748"/>
      <c r="AFP5" s="748"/>
      <c r="AFQ5" s="748"/>
      <c r="AFR5" s="748"/>
      <c r="AFS5" s="748"/>
      <c r="AFT5" s="748"/>
      <c r="AFU5" s="748"/>
      <c r="AFV5" s="748"/>
      <c r="AFW5" s="748"/>
      <c r="AFX5" s="748"/>
      <c r="AFY5" s="748"/>
      <c r="AFZ5" s="748"/>
      <c r="AGA5" s="748"/>
      <c r="AGB5" s="748"/>
      <c r="AGC5" s="748"/>
      <c r="AGD5" s="748"/>
      <c r="AGE5" s="748"/>
      <c r="AGF5" s="748"/>
      <c r="AGG5" s="748"/>
      <c r="AGH5" s="748"/>
      <c r="AGI5" s="748"/>
      <c r="AGJ5" s="748"/>
      <c r="AGK5" s="748"/>
      <c r="AGL5" s="748"/>
      <c r="AGM5" s="748"/>
      <c r="AGN5" s="748"/>
      <c r="AGO5" s="748"/>
      <c r="AGP5" s="748"/>
      <c r="AGQ5" s="748"/>
      <c r="AGR5" s="747"/>
      <c r="AGS5" s="748"/>
      <c r="AGT5" s="748"/>
      <c r="AGU5" s="748"/>
      <c r="AGV5" s="748"/>
      <c r="AGW5" s="748"/>
      <c r="AGX5" s="748"/>
      <c r="AGY5" s="748"/>
      <c r="AGZ5" s="748"/>
      <c r="AHA5" s="748"/>
      <c r="AHB5" s="748"/>
      <c r="AHC5" s="748"/>
      <c r="AHD5" s="748"/>
      <c r="AHE5" s="748"/>
      <c r="AHF5" s="748"/>
      <c r="AHG5" s="748"/>
      <c r="AHH5" s="748"/>
      <c r="AHI5" s="748"/>
      <c r="AHJ5" s="748"/>
      <c r="AHK5" s="748"/>
      <c r="AHL5" s="748"/>
      <c r="AHM5" s="748"/>
      <c r="AHN5" s="748"/>
      <c r="AHO5" s="748"/>
      <c r="AHP5" s="748"/>
      <c r="AHQ5" s="748"/>
      <c r="AHR5" s="748"/>
      <c r="AHS5" s="748"/>
      <c r="AHT5" s="748"/>
      <c r="AHU5" s="748"/>
      <c r="AHV5" s="748"/>
      <c r="AHW5" s="747"/>
      <c r="AHX5" s="748"/>
      <c r="AHY5" s="748"/>
      <c r="AHZ5" s="748"/>
      <c r="AIA5" s="748"/>
      <c r="AIB5" s="748"/>
      <c r="AIC5" s="748"/>
      <c r="AID5" s="748"/>
      <c r="AIE5" s="748"/>
      <c r="AIF5" s="748"/>
      <c r="AIG5" s="748"/>
      <c r="AIH5" s="748"/>
      <c r="AII5" s="748"/>
      <c r="AIJ5" s="748"/>
      <c r="AIK5" s="748"/>
      <c r="AIL5" s="748"/>
      <c r="AIM5" s="748"/>
      <c r="AIN5" s="748"/>
      <c r="AIO5" s="748"/>
      <c r="AIP5" s="748"/>
      <c r="AIQ5" s="748"/>
      <c r="AIR5" s="748"/>
      <c r="AIS5" s="748"/>
      <c r="AIT5" s="748"/>
      <c r="AIU5" s="748"/>
      <c r="AIV5" s="748"/>
      <c r="AIW5" s="748"/>
      <c r="AIX5" s="748"/>
      <c r="AIY5" s="748"/>
      <c r="AIZ5" s="748"/>
      <c r="AJA5" s="748"/>
      <c r="AJB5" s="747"/>
      <c r="AJC5" s="748"/>
      <c r="AJD5" s="748"/>
      <c r="AJE5" s="748"/>
      <c r="AJF5" s="748"/>
      <c r="AJG5" s="748"/>
      <c r="AJH5" s="748"/>
      <c r="AJI5" s="748"/>
      <c r="AJJ5" s="748"/>
      <c r="AJK5" s="748"/>
      <c r="AJL5" s="748"/>
      <c r="AJM5" s="748"/>
      <c r="AJN5" s="748"/>
      <c r="AJO5" s="748"/>
      <c r="AJP5" s="748"/>
      <c r="AJQ5" s="748"/>
      <c r="AJR5" s="748"/>
      <c r="AJS5" s="748"/>
      <c r="AJT5" s="748"/>
      <c r="AJU5" s="748"/>
      <c r="AJV5" s="748"/>
      <c r="AJW5" s="748"/>
      <c r="AJX5" s="748"/>
      <c r="AJY5" s="748"/>
      <c r="AJZ5" s="748"/>
      <c r="AKA5" s="748"/>
      <c r="AKB5" s="748"/>
      <c r="AKC5" s="748"/>
      <c r="AKD5" s="748"/>
      <c r="AKE5" s="748"/>
      <c r="AKF5" s="748"/>
      <c r="AKG5" s="747"/>
      <c r="AKH5" s="748"/>
      <c r="AKI5" s="748"/>
      <c r="AKJ5" s="748"/>
      <c r="AKK5" s="748"/>
      <c r="AKL5" s="748"/>
      <c r="AKM5" s="748"/>
      <c r="AKN5" s="748"/>
      <c r="AKO5" s="748"/>
      <c r="AKP5" s="748"/>
      <c r="AKQ5" s="748"/>
      <c r="AKR5" s="748"/>
      <c r="AKS5" s="748"/>
      <c r="AKT5" s="748"/>
      <c r="AKU5" s="748"/>
      <c r="AKV5" s="748"/>
      <c r="AKW5" s="748"/>
      <c r="AKX5" s="748"/>
      <c r="AKY5" s="748"/>
      <c r="AKZ5" s="748"/>
      <c r="ALA5" s="748"/>
      <c r="ALB5" s="748"/>
      <c r="ALC5" s="748"/>
      <c r="ALD5" s="748"/>
      <c r="ALE5" s="748"/>
      <c r="ALF5" s="748"/>
      <c r="ALG5" s="748"/>
      <c r="ALH5" s="748"/>
      <c r="ALI5" s="748"/>
      <c r="ALJ5" s="748"/>
      <c r="ALK5" s="748"/>
      <c r="ALL5" s="747"/>
      <c r="ALM5" s="748"/>
      <c r="ALN5" s="748"/>
      <c r="ALO5" s="748"/>
      <c r="ALP5" s="748"/>
      <c r="ALQ5" s="748"/>
      <c r="ALR5" s="748"/>
      <c r="ALS5" s="748"/>
      <c r="ALT5" s="748"/>
      <c r="ALU5" s="748"/>
      <c r="ALV5" s="748"/>
      <c r="ALW5" s="748"/>
      <c r="ALX5" s="748"/>
      <c r="ALY5" s="748"/>
      <c r="ALZ5" s="748"/>
      <c r="AMA5" s="748"/>
      <c r="AMB5" s="748"/>
      <c r="AMC5" s="748"/>
      <c r="AMD5" s="748"/>
      <c r="AME5" s="748"/>
      <c r="AMF5" s="748"/>
      <c r="AMG5" s="748"/>
      <c r="AMH5" s="748"/>
      <c r="AMI5" s="748"/>
      <c r="AMJ5" s="748"/>
      <c r="AMK5" s="748"/>
      <c r="AML5" s="748"/>
      <c r="AMM5" s="748"/>
      <c r="AMN5" s="748"/>
      <c r="AMO5" s="748"/>
      <c r="AMP5" s="748"/>
      <c r="AMQ5" s="747"/>
      <c r="AMR5" s="748"/>
      <c r="AMS5" s="748"/>
      <c r="AMT5" s="748"/>
      <c r="AMU5" s="748"/>
      <c r="AMV5" s="748"/>
      <c r="AMW5" s="748"/>
      <c r="AMX5" s="748"/>
      <c r="AMY5" s="748"/>
      <c r="AMZ5" s="748"/>
      <c r="ANA5" s="748"/>
      <c r="ANB5" s="748"/>
      <c r="ANC5" s="748"/>
      <c r="AND5" s="748"/>
      <c r="ANE5" s="748"/>
      <c r="ANF5" s="748"/>
      <c r="ANG5" s="748"/>
      <c r="ANH5" s="748"/>
      <c r="ANI5" s="748"/>
      <c r="ANJ5" s="748"/>
      <c r="ANK5" s="748"/>
      <c r="ANL5" s="748"/>
      <c r="ANM5" s="748"/>
      <c r="ANN5" s="748"/>
      <c r="ANO5" s="748"/>
      <c r="ANP5" s="748"/>
      <c r="ANQ5" s="748"/>
      <c r="ANR5" s="748"/>
      <c r="ANS5" s="748"/>
      <c r="ANT5" s="748"/>
      <c r="ANU5" s="748"/>
      <c r="ANV5" s="747"/>
      <c r="ANW5" s="748"/>
      <c r="ANX5" s="748"/>
      <c r="ANY5" s="748"/>
      <c r="ANZ5" s="748"/>
      <c r="AOA5" s="748"/>
      <c r="AOB5" s="748"/>
      <c r="AOC5" s="748"/>
      <c r="AOD5" s="748"/>
      <c r="AOE5" s="748"/>
      <c r="AOF5" s="748"/>
      <c r="AOG5" s="748"/>
      <c r="AOH5" s="748"/>
      <c r="AOI5" s="748"/>
      <c r="AOJ5" s="748"/>
      <c r="AOK5" s="748"/>
      <c r="AOL5" s="748"/>
      <c r="AOM5" s="748"/>
      <c r="AON5" s="748"/>
      <c r="AOO5" s="748"/>
      <c r="AOP5" s="748"/>
      <c r="AOQ5" s="748"/>
      <c r="AOR5" s="748"/>
      <c r="AOS5" s="748"/>
      <c r="AOT5" s="748"/>
      <c r="AOU5" s="748"/>
      <c r="AOV5" s="748"/>
      <c r="AOW5" s="748"/>
      <c r="AOX5" s="748"/>
      <c r="AOY5" s="748"/>
      <c r="AOZ5" s="748"/>
      <c r="APA5" s="747"/>
      <c r="APB5" s="748"/>
      <c r="APC5" s="748"/>
      <c r="APD5" s="748"/>
      <c r="APE5" s="748"/>
      <c r="APF5" s="748"/>
      <c r="APG5" s="748"/>
      <c r="APH5" s="748"/>
      <c r="API5" s="748"/>
      <c r="APJ5" s="748"/>
      <c r="APK5" s="748"/>
      <c r="APL5" s="748"/>
      <c r="APM5" s="748"/>
      <c r="APN5" s="748"/>
      <c r="APO5" s="748"/>
      <c r="APP5" s="748"/>
      <c r="APQ5" s="748"/>
      <c r="APR5" s="748"/>
      <c r="APS5" s="748"/>
      <c r="APT5" s="748"/>
      <c r="APU5" s="748"/>
      <c r="APV5" s="748"/>
      <c r="APW5" s="748"/>
      <c r="APX5" s="748"/>
      <c r="APY5" s="748"/>
      <c r="APZ5" s="748"/>
      <c r="AQA5" s="748"/>
      <c r="AQB5" s="748"/>
      <c r="AQC5" s="748"/>
      <c r="AQD5" s="748"/>
      <c r="AQE5" s="748"/>
      <c r="AQF5" s="747"/>
      <c r="AQG5" s="748"/>
      <c r="AQH5" s="748"/>
      <c r="AQI5" s="748"/>
      <c r="AQJ5" s="748"/>
      <c r="AQK5" s="748"/>
      <c r="AQL5" s="748"/>
      <c r="AQM5" s="748"/>
      <c r="AQN5" s="748"/>
      <c r="AQO5" s="748"/>
      <c r="AQP5" s="748"/>
      <c r="AQQ5" s="748"/>
      <c r="AQR5" s="748"/>
      <c r="AQS5" s="748"/>
      <c r="AQT5" s="748"/>
      <c r="AQU5" s="748"/>
      <c r="AQV5" s="748"/>
      <c r="AQW5" s="748"/>
      <c r="AQX5" s="748"/>
      <c r="AQY5" s="748"/>
      <c r="AQZ5" s="748"/>
      <c r="ARA5" s="748"/>
      <c r="ARB5" s="748"/>
      <c r="ARC5" s="748"/>
      <c r="ARD5" s="748"/>
      <c r="ARE5" s="748"/>
      <c r="ARF5" s="748"/>
      <c r="ARG5" s="748"/>
      <c r="ARH5" s="748"/>
      <c r="ARI5" s="748"/>
      <c r="ARJ5" s="748"/>
      <c r="ARK5" s="747"/>
      <c r="ARL5" s="748"/>
      <c r="ARM5" s="748"/>
      <c r="ARN5" s="748"/>
      <c r="ARO5" s="748"/>
      <c r="ARP5" s="748"/>
      <c r="ARQ5" s="748"/>
      <c r="ARR5" s="748"/>
      <c r="ARS5" s="748"/>
      <c r="ART5" s="748"/>
      <c r="ARU5" s="748"/>
      <c r="ARV5" s="748"/>
      <c r="ARW5" s="748"/>
      <c r="ARX5" s="748"/>
      <c r="ARY5" s="748"/>
      <c r="ARZ5" s="748"/>
      <c r="ASA5" s="748"/>
      <c r="ASB5" s="748"/>
      <c r="ASC5" s="748"/>
      <c r="ASD5" s="748"/>
      <c r="ASE5" s="748"/>
      <c r="ASF5" s="748"/>
      <c r="ASG5" s="748"/>
      <c r="ASH5" s="748"/>
      <c r="ASI5" s="748"/>
      <c r="ASJ5" s="748"/>
      <c r="ASK5" s="748"/>
      <c r="ASL5" s="748"/>
      <c r="ASM5" s="748"/>
      <c r="ASN5" s="748"/>
      <c r="ASO5" s="748"/>
      <c r="ASP5" s="747"/>
      <c r="ASQ5" s="748"/>
      <c r="ASR5" s="748"/>
      <c r="ASS5" s="748"/>
      <c r="AST5" s="748"/>
      <c r="ASU5" s="748"/>
      <c r="ASV5" s="748"/>
      <c r="ASW5" s="748"/>
      <c r="ASX5" s="748"/>
      <c r="ASY5" s="748"/>
      <c r="ASZ5" s="748"/>
      <c r="ATA5" s="748"/>
      <c r="ATB5" s="748"/>
      <c r="ATC5" s="748"/>
      <c r="ATD5" s="748"/>
      <c r="ATE5" s="748"/>
      <c r="ATF5" s="748"/>
      <c r="ATG5" s="748"/>
      <c r="ATH5" s="748"/>
      <c r="ATI5" s="748"/>
      <c r="ATJ5" s="748"/>
      <c r="ATK5" s="748"/>
      <c r="ATL5" s="748"/>
      <c r="ATM5" s="748"/>
      <c r="ATN5" s="748"/>
      <c r="ATO5" s="748"/>
      <c r="ATP5" s="748"/>
      <c r="ATQ5" s="748"/>
      <c r="ATR5" s="748"/>
      <c r="ATS5" s="748"/>
      <c r="ATT5" s="748"/>
      <c r="ATU5" s="747"/>
      <c r="ATV5" s="748"/>
      <c r="ATW5" s="748"/>
      <c r="ATX5" s="748"/>
      <c r="ATY5" s="748"/>
      <c r="ATZ5" s="748"/>
      <c r="AUA5" s="748"/>
      <c r="AUB5" s="748"/>
      <c r="AUC5" s="748"/>
      <c r="AUD5" s="748"/>
      <c r="AUE5" s="748"/>
      <c r="AUF5" s="748"/>
      <c r="AUG5" s="748"/>
      <c r="AUH5" s="748"/>
      <c r="AUI5" s="748"/>
      <c r="AUJ5" s="748"/>
      <c r="AUK5" s="748"/>
      <c r="AUL5" s="748"/>
      <c r="AUM5" s="748"/>
      <c r="AUN5" s="748"/>
      <c r="AUO5" s="748"/>
      <c r="AUP5" s="748"/>
      <c r="AUQ5" s="748"/>
      <c r="AUR5" s="748"/>
      <c r="AUS5" s="748"/>
      <c r="AUT5" s="748"/>
      <c r="AUU5" s="748"/>
      <c r="AUV5" s="748"/>
      <c r="AUW5" s="748"/>
      <c r="AUX5" s="748"/>
      <c r="AUY5" s="748"/>
      <c r="AUZ5" s="747"/>
      <c r="AVA5" s="748"/>
      <c r="AVB5" s="748"/>
      <c r="AVC5" s="748"/>
      <c r="AVD5" s="748"/>
      <c r="AVE5" s="748"/>
      <c r="AVF5" s="748"/>
      <c r="AVG5" s="748"/>
      <c r="AVH5" s="748"/>
      <c r="AVI5" s="748"/>
      <c r="AVJ5" s="748"/>
      <c r="AVK5" s="748"/>
      <c r="AVL5" s="748"/>
      <c r="AVM5" s="748"/>
      <c r="AVN5" s="748"/>
      <c r="AVO5" s="748"/>
      <c r="AVP5" s="748"/>
      <c r="AVQ5" s="748"/>
      <c r="AVR5" s="748"/>
      <c r="AVS5" s="748"/>
      <c r="AVT5" s="748"/>
      <c r="AVU5" s="748"/>
      <c r="AVV5" s="748"/>
      <c r="AVW5" s="748"/>
      <c r="AVX5" s="748"/>
      <c r="AVY5" s="748"/>
      <c r="AVZ5" s="748"/>
      <c r="AWA5" s="748"/>
      <c r="AWB5" s="748"/>
      <c r="AWC5" s="748"/>
      <c r="AWD5" s="748"/>
      <c r="AWE5" s="747"/>
      <c r="AWF5" s="748"/>
      <c r="AWG5" s="748"/>
      <c r="AWH5" s="748"/>
      <c r="AWI5" s="748"/>
      <c r="AWJ5" s="748"/>
      <c r="AWK5" s="748"/>
      <c r="AWL5" s="748"/>
      <c r="AWM5" s="748"/>
      <c r="AWN5" s="748"/>
      <c r="AWO5" s="748"/>
      <c r="AWP5" s="748"/>
      <c r="AWQ5" s="748"/>
      <c r="AWR5" s="748"/>
      <c r="AWS5" s="748"/>
      <c r="AWT5" s="748"/>
      <c r="AWU5" s="748"/>
      <c r="AWV5" s="748"/>
      <c r="AWW5" s="748"/>
      <c r="AWX5" s="748"/>
      <c r="AWY5" s="748"/>
      <c r="AWZ5" s="748"/>
      <c r="AXA5" s="748"/>
      <c r="AXB5" s="748"/>
      <c r="AXC5" s="748"/>
      <c r="AXD5" s="748"/>
      <c r="AXE5" s="748"/>
      <c r="AXF5" s="748"/>
      <c r="AXG5" s="748"/>
      <c r="AXH5" s="748"/>
      <c r="AXI5" s="748"/>
      <c r="AXJ5" s="747"/>
      <c r="AXK5" s="748"/>
      <c r="AXL5" s="748"/>
      <c r="AXM5" s="748"/>
      <c r="AXN5" s="748"/>
      <c r="AXO5" s="748"/>
      <c r="AXP5" s="748"/>
      <c r="AXQ5" s="748"/>
      <c r="AXR5" s="748"/>
      <c r="AXS5" s="748"/>
      <c r="AXT5" s="748"/>
      <c r="AXU5" s="748"/>
      <c r="AXV5" s="748"/>
      <c r="AXW5" s="748"/>
      <c r="AXX5" s="748"/>
      <c r="AXY5" s="748"/>
      <c r="AXZ5" s="748"/>
      <c r="AYA5" s="748"/>
      <c r="AYB5" s="748"/>
      <c r="AYC5" s="748"/>
      <c r="AYD5" s="748"/>
      <c r="AYE5" s="748"/>
      <c r="AYF5" s="748"/>
      <c r="AYG5" s="748"/>
      <c r="AYH5" s="748"/>
      <c r="AYI5" s="748"/>
      <c r="AYJ5" s="748"/>
      <c r="AYK5" s="748"/>
      <c r="AYL5" s="748"/>
      <c r="AYM5" s="748"/>
      <c r="AYN5" s="748"/>
      <c r="AYO5" s="747"/>
      <c r="AYP5" s="748"/>
      <c r="AYQ5" s="748"/>
      <c r="AYR5" s="748"/>
      <c r="AYS5" s="748"/>
      <c r="AYT5" s="748"/>
      <c r="AYU5" s="748"/>
      <c r="AYV5" s="748"/>
      <c r="AYW5" s="748"/>
      <c r="AYX5" s="748"/>
      <c r="AYY5" s="748"/>
      <c r="AYZ5" s="748"/>
      <c r="AZA5" s="748"/>
      <c r="AZB5" s="748"/>
      <c r="AZC5" s="748"/>
      <c r="AZD5" s="748"/>
      <c r="AZE5" s="748"/>
      <c r="AZF5" s="748"/>
      <c r="AZG5" s="748"/>
      <c r="AZH5" s="748"/>
      <c r="AZI5" s="748"/>
      <c r="AZJ5" s="748"/>
      <c r="AZK5" s="748"/>
      <c r="AZL5" s="748"/>
      <c r="AZM5" s="748"/>
      <c r="AZN5" s="748"/>
      <c r="AZO5" s="748"/>
      <c r="AZP5" s="748"/>
      <c r="AZQ5" s="748"/>
      <c r="AZR5" s="748"/>
      <c r="AZS5" s="748"/>
      <c r="AZT5" s="747"/>
      <c r="AZU5" s="748"/>
      <c r="AZV5" s="748"/>
      <c r="AZW5" s="748"/>
      <c r="AZX5" s="748"/>
      <c r="AZY5" s="748"/>
      <c r="AZZ5" s="748"/>
      <c r="BAA5" s="748"/>
      <c r="BAB5" s="748"/>
      <c r="BAC5" s="748"/>
      <c r="BAD5" s="748"/>
      <c r="BAE5" s="748"/>
      <c r="BAF5" s="748"/>
      <c r="BAG5" s="748"/>
      <c r="BAH5" s="748"/>
      <c r="BAI5" s="748"/>
      <c r="BAJ5" s="748"/>
      <c r="BAK5" s="748"/>
      <c r="BAL5" s="748"/>
      <c r="BAM5" s="748"/>
      <c r="BAN5" s="748"/>
      <c r="BAO5" s="748"/>
      <c r="BAP5" s="748"/>
      <c r="BAQ5" s="748"/>
      <c r="BAR5" s="748"/>
      <c r="BAS5" s="748"/>
      <c r="BAT5" s="748"/>
      <c r="BAU5" s="748"/>
      <c r="BAV5" s="748"/>
      <c r="BAW5" s="748"/>
      <c r="BAX5" s="748"/>
      <c r="BAY5" s="747"/>
      <c r="BAZ5" s="748"/>
      <c r="BBA5" s="748"/>
      <c r="BBB5" s="748"/>
      <c r="BBC5" s="748"/>
      <c r="BBD5" s="748"/>
      <c r="BBE5" s="748"/>
      <c r="BBF5" s="748"/>
      <c r="BBG5" s="748"/>
      <c r="BBH5" s="748"/>
      <c r="BBI5" s="748"/>
      <c r="BBJ5" s="748"/>
      <c r="BBK5" s="748"/>
      <c r="BBL5" s="748"/>
      <c r="BBM5" s="748"/>
      <c r="BBN5" s="748"/>
      <c r="BBO5" s="748"/>
      <c r="BBP5" s="748"/>
      <c r="BBQ5" s="748"/>
      <c r="BBR5" s="748"/>
      <c r="BBS5" s="748"/>
      <c r="BBT5" s="748"/>
      <c r="BBU5" s="748"/>
      <c r="BBV5" s="748"/>
      <c r="BBW5" s="748"/>
      <c r="BBX5" s="748"/>
      <c r="BBY5" s="748"/>
      <c r="BBZ5" s="748"/>
      <c r="BCA5" s="748"/>
      <c r="BCB5" s="748"/>
      <c r="BCC5" s="748"/>
      <c r="BCD5" s="747"/>
      <c r="BCE5" s="748"/>
      <c r="BCF5" s="748"/>
      <c r="BCG5" s="748"/>
      <c r="BCH5" s="748"/>
      <c r="BCI5" s="748"/>
      <c r="BCJ5" s="748"/>
      <c r="BCK5" s="748"/>
      <c r="BCL5" s="748"/>
      <c r="BCM5" s="748"/>
      <c r="BCN5" s="748"/>
      <c r="BCO5" s="748"/>
      <c r="BCP5" s="748"/>
      <c r="BCQ5" s="748"/>
      <c r="BCR5" s="748"/>
      <c r="BCS5" s="748"/>
      <c r="BCT5" s="748"/>
      <c r="BCU5" s="748"/>
      <c r="BCV5" s="748"/>
      <c r="BCW5" s="748"/>
      <c r="BCX5" s="748"/>
      <c r="BCY5" s="748"/>
      <c r="BCZ5" s="748"/>
      <c r="BDA5" s="748"/>
      <c r="BDB5" s="748"/>
      <c r="BDC5" s="748"/>
      <c r="BDD5" s="748"/>
      <c r="BDE5" s="748"/>
      <c r="BDF5" s="748"/>
      <c r="BDG5" s="748"/>
      <c r="BDH5" s="748"/>
      <c r="BDI5" s="747"/>
      <c r="BDJ5" s="748"/>
      <c r="BDK5" s="748"/>
      <c r="BDL5" s="748"/>
      <c r="BDM5" s="748"/>
      <c r="BDN5" s="748"/>
      <c r="BDO5" s="748"/>
      <c r="BDP5" s="748"/>
      <c r="BDQ5" s="748"/>
      <c r="BDR5" s="748"/>
      <c r="BDS5" s="748"/>
      <c r="BDT5" s="748"/>
      <c r="BDU5" s="748"/>
      <c r="BDV5" s="748"/>
      <c r="BDW5" s="748"/>
      <c r="BDX5" s="748"/>
      <c r="BDY5" s="748"/>
      <c r="BDZ5" s="748"/>
      <c r="BEA5" s="748"/>
      <c r="BEB5" s="748"/>
      <c r="BEC5" s="748"/>
      <c r="BED5" s="748"/>
      <c r="BEE5" s="748"/>
      <c r="BEF5" s="748"/>
      <c r="BEG5" s="748"/>
      <c r="BEH5" s="748"/>
      <c r="BEI5" s="748"/>
      <c r="BEJ5" s="748"/>
      <c r="BEK5" s="748"/>
      <c r="BEL5" s="748"/>
      <c r="BEM5" s="748"/>
      <c r="BEN5" s="747"/>
      <c r="BEO5" s="748"/>
      <c r="BEP5" s="748"/>
      <c r="BEQ5" s="748"/>
      <c r="BER5" s="748"/>
      <c r="BES5" s="748"/>
      <c r="BET5" s="748"/>
      <c r="BEU5" s="748"/>
      <c r="BEV5" s="748"/>
      <c r="BEW5" s="748"/>
      <c r="BEX5" s="748"/>
      <c r="BEY5" s="748"/>
      <c r="BEZ5" s="748"/>
      <c r="BFA5" s="748"/>
      <c r="BFB5" s="748"/>
      <c r="BFC5" s="748"/>
      <c r="BFD5" s="748"/>
      <c r="BFE5" s="748"/>
      <c r="BFF5" s="748"/>
      <c r="BFG5" s="748"/>
      <c r="BFH5" s="748"/>
      <c r="BFI5" s="748"/>
      <c r="BFJ5" s="748"/>
      <c r="BFK5" s="748"/>
      <c r="BFL5" s="748"/>
      <c r="BFM5" s="748"/>
      <c r="BFN5" s="748"/>
      <c r="BFO5" s="748"/>
      <c r="BFP5" s="748"/>
      <c r="BFQ5" s="748"/>
      <c r="BFR5" s="748"/>
      <c r="BFS5" s="747"/>
      <c r="BFT5" s="748"/>
      <c r="BFU5" s="748"/>
      <c r="BFV5" s="748"/>
      <c r="BFW5" s="748"/>
      <c r="BFX5" s="748"/>
      <c r="BFY5" s="748"/>
      <c r="BFZ5" s="748"/>
      <c r="BGA5" s="748"/>
      <c r="BGB5" s="748"/>
      <c r="BGC5" s="748"/>
      <c r="BGD5" s="748"/>
      <c r="BGE5" s="748"/>
      <c r="BGF5" s="748"/>
      <c r="BGG5" s="748"/>
      <c r="BGH5" s="748"/>
      <c r="BGI5" s="748"/>
      <c r="BGJ5" s="748"/>
      <c r="BGK5" s="748"/>
      <c r="BGL5" s="748"/>
      <c r="BGM5" s="748"/>
      <c r="BGN5" s="748"/>
      <c r="BGO5" s="748"/>
      <c r="BGP5" s="748"/>
      <c r="BGQ5" s="748"/>
      <c r="BGR5" s="748"/>
      <c r="BGS5" s="748"/>
      <c r="BGT5" s="748"/>
      <c r="BGU5" s="748"/>
      <c r="BGV5" s="748"/>
      <c r="BGW5" s="748"/>
      <c r="BGX5" s="747"/>
      <c r="BGY5" s="748"/>
      <c r="BGZ5" s="748"/>
      <c r="BHA5" s="748"/>
      <c r="BHB5" s="748"/>
      <c r="BHC5" s="748"/>
      <c r="BHD5" s="748"/>
      <c r="BHE5" s="748"/>
      <c r="BHF5" s="748"/>
      <c r="BHG5" s="748"/>
      <c r="BHH5" s="748"/>
      <c r="BHI5" s="748"/>
      <c r="BHJ5" s="748"/>
      <c r="BHK5" s="748"/>
      <c r="BHL5" s="748"/>
      <c r="BHM5" s="748"/>
      <c r="BHN5" s="748"/>
      <c r="BHO5" s="748"/>
      <c r="BHP5" s="748"/>
      <c r="BHQ5" s="748"/>
      <c r="BHR5" s="748"/>
      <c r="BHS5" s="748"/>
      <c r="BHT5" s="748"/>
      <c r="BHU5" s="748"/>
      <c r="BHV5" s="748"/>
      <c r="BHW5" s="748"/>
      <c r="BHX5" s="748"/>
      <c r="BHY5" s="748"/>
      <c r="BHZ5" s="748"/>
      <c r="BIA5" s="748"/>
      <c r="BIB5" s="748"/>
      <c r="BIC5" s="747"/>
      <c r="BID5" s="748"/>
      <c r="BIE5" s="748"/>
      <c r="BIF5" s="748"/>
      <c r="BIG5" s="748"/>
      <c r="BIH5" s="748"/>
      <c r="BII5" s="748"/>
      <c r="BIJ5" s="748"/>
      <c r="BIK5" s="748"/>
      <c r="BIL5" s="748"/>
      <c r="BIM5" s="748"/>
      <c r="BIN5" s="748"/>
      <c r="BIO5" s="748"/>
      <c r="BIP5" s="748"/>
      <c r="BIQ5" s="748"/>
      <c r="BIR5" s="748"/>
      <c r="BIS5" s="748"/>
      <c r="BIT5" s="748"/>
      <c r="BIU5" s="748"/>
      <c r="BIV5" s="748"/>
      <c r="BIW5" s="748"/>
      <c r="BIX5" s="748"/>
      <c r="BIY5" s="748"/>
      <c r="BIZ5" s="748"/>
      <c r="BJA5" s="748"/>
      <c r="BJB5" s="748"/>
      <c r="BJC5" s="748"/>
      <c r="BJD5" s="748"/>
      <c r="BJE5" s="748"/>
      <c r="BJF5" s="748"/>
      <c r="BJG5" s="748"/>
      <c r="BJH5" s="747"/>
      <c r="BJI5" s="748"/>
      <c r="BJJ5" s="748"/>
      <c r="BJK5" s="748"/>
      <c r="BJL5" s="748"/>
      <c r="BJM5" s="748"/>
      <c r="BJN5" s="748"/>
      <c r="BJO5" s="748"/>
      <c r="BJP5" s="748"/>
      <c r="BJQ5" s="748"/>
      <c r="BJR5" s="748"/>
      <c r="BJS5" s="748"/>
      <c r="BJT5" s="748"/>
      <c r="BJU5" s="748"/>
      <c r="BJV5" s="748"/>
      <c r="BJW5" s="748"/>
      <c r="BJX5" s="748"/>
      <c r="BJY5" s="748"/>
      <c r="BJZ5" s="748"/>
      <c r="BKA5" s="748"/>
      <c r="BKB5" s="748"/>
      <c r="BKC5" s="748"/>
      <c r="BKD5" s="748"/>
      <c r="BKE5" s="748"/>
      <c r="BKF5" s="748"/>
      <c r="BKG5" s="748"/>
      <c r="BKH5" s="748"/>
      <c r="BKI5" s="748"/>
      <c r="BKJ5" s="748"/>
      <c r="BKK5" s="748"/>
      <c r="BKL5" s="748"/>
      <c r="BKM5" s="747"/>
      <c r="BKN5" s="748"/>
      <c r="BKO5" s="748"/>
      <c r="BKP5" s="748"/>
      <c r="BKQ5" s="748"/>
      <c r="BKR5" s="748"/>
      <c r="BKS5" s="748"/>
      <c r="BKT5" s="748"/>
      <c r="BKU5" s="748"/>
      <c r="BKV5" s="748"/>
      <c r="BKW5" s="748"/>
      <c r="BKX5" s="748"/>
      <c r="BKY5" s="748"/>
      <c r="BKZ5" s="748"/>
      <c r="BLA5" s="748"/>
      <c r="BLB5" s="748"/>
      <c r="BLC5" s="748"/>
      <c r="BLD5" s="748"/>
      <c r="BLE5" s="748"/>
      <c r="BLF5" s="748"/>
      <c r="BLG5" s="748"/>
      <c r="BLH5" s="748"/>
      <c r="BLI5" s="748"/>
      <c r="BLJ5" s="748"/>
      <c r="BLK5" s="748"/>
      <c r="BLL5" s="748"/>
      <c r="BLM5" s="748"/>
      <c r="BLN5" s="748"/>
      <c r="BLO5" s="748"/>
      <c r="BLP5" s="748"/>
      <c r="BLQ5" s="748"/>
      <c r="BLR5" s="747"/>
      <c r="BLS5" s="748"/>
      <c r="BLT5" s="748"/>
      <c r="BLU5" s="748"/>
      <c r="BLV5" s="748"/>
      <c r="BLW5" s="748"/>
      <c r="BLX5" s="748"/>
      <c r="BLY5" s="748"/>
      <c r="BLZ5" s="748"/>
      <c r="BMA5" s="748"/>
      <c r="BMB5" s="748"/>
      <c r="BMC5" s="748"/>
      <c r="BMD5" s="748"/>
      <c r="BME5" s="748"/>
      <c r="BMF5" s="748"/>
      <c r="BMG5" s="748"/>
      <c r="BMH5" s="748"/>
      <c r="BMI5" s="748"/>
      <c r="BMJ5" s="748"/>
      <c r="BMK5" s="748"/>
      <c r="BML5" s="748"/>
      <c r="BMM5" s="748"/>
      <c r="BMN5" s="748"/>
      <c r="BMO5" s="748"/>
      <c r="BMP5" s="748"/>
      <c r="BMQ5" s="748"/>
      <c r="BMR5" s="748"/>
      <c r="BMS5" s="748"/>
      <c r="BMT5" s="748"/>
      <c r="BMU5" s="748"/>
      <c r="BMV5" s="748"/>
      <c r="BMW5" s="747"/>
      <c r="BMX5" s="748"/>
      <c r="BMY5" s="748"/>
      <c r="BMZ5" s="748"/>
      <c r="BNA5" s="748"/>
      <c r="BNB5" s="748"/>
      <c r="BNC5" s="748"/>
      <c r="BND5" s="748"/>
      <c r="BNE5" s="748"/>
      <c r="BNF5" s="748"/>
      <c r="BNG5" s="748"/>
      <c r="BNH5" s="748"/>
      <c r="BNI5" s="748"/>
      <c r="BNJ5" s="748"/>
      <c r="BNK5" s="748"/>
      <c r="BNL5" s="748"/>
      <c r="BNM5" s="748"/>
      <c r="BNN5" s="748"/>
      <c r="BNO5" s="748"/>
      <c r="BNP5" s="748"/>
      <c r="BNQ5" s="748"/>
      <c r="BNR5" s="748"/>
      <c r="BNS5" s="748"/>
      <c r="BNT5" s="748"/>
      <c r="BNU5" s="748"/>
      <c r="BNV5" s="748"/>
      <c r="BNW5" s="748"/>
      <c r="BNX5" s="748"/>
      <c r="BNY5" s="748"/>
      <c r="BNZ5" s="748"/>
      <c r="BOA5" s="748"/>
      <c r="BOB5" s="747"/>
      <c r="BOC5" s="748"/>
      <c r="BOD5" s="748"/>
      <c r="BOE5" s="748"/>
      <c r="BOF5" s="748"/>
      <c r="BOG5" s="748"/>
      <c r="BOH5" s="748"/>
      <c r="BOI5" s="748"/>
      <c r="BOJ5" s="748"/>
      <c r="BOK5" s="748"/>
      <c r="BOL5" s="748"/>
      <c r="BOM5" s="748"/>
      <c r="BON5" s="748"/>
      <c r="BOO5" s="748"/>
      <c r="BOP5" s="748"/>
      <c r="BOQ5" s="748"/>
      <c r="BOR5" s="748"/>
      <c r="BOS5" s="748"/>
      <c r="BOT5" s="748"/>
      <c r="BOU5" s="748"/>
      <c r="BOV5" s="748"/>
      <c r="BOW5" s="748"/>
      <c r="BOX5" s="748"/>
      <c r="BOY5" s="748"/>
      <c r="BOZ5" s="748"/>
      <c r="BPA5" s="748"/>
      <c r="BPB5" s="748"/>
      <c r="BPC5" s="748"/>
      <c r="BPD5" s="748"/>
      <c r="BPE5" s="748"/>
      <c r="BPF5" s="748"/>
      <c r="BPG5" s="747"/>
      <c r="BPH5" s="748"/>
      <c r="BPI5" s="748"/>
      <c r="BPJ5" s="748"/>
      <c r="BPK5" s="748"/>
      <c r="BPL5" s="748"/>
      <c r="BPM5" s="748"/>
      <c r="BPN5" s="748"/>
      <c r="BPO5" s="748"/>
      <c r="BPP5" s="748"/>
      <c r="BPQ5" s="748"/>
      <c r="BPR5" s="748"/>
      <c r="BPS5" s="748"/>
      <c r="BPT5" s="748"/>
      <c r="BPU5" s="748"/>
      <c r="BPV5" s="748"/>
      <c r="BPW5" s="748"/>
      <c r="BPX5" s="748"/>
      <c r="BPY5" s="748"/>
      <c r="BPZ5" s="748"/>
      <c r="BQA5" s="748"/>
      <c r="BQB5" s="748"/>
      <c r="BQC5" s="748"/>
      <c r="BQD5" s="748"/>
      <c r="BQE5" s="748"/>
      <c r="BQF5" s="748"/>
      <c r="BQG5" s="748"/>
      <c r="BQH5" s="748"/>
      <c r="BQI5" s="748"/>
      <c r="BQJ5" s="748"/>
      <c r="BQK5" s="748"/>
      <c r="BQL5" s="747"/>
      <c r="BQM5" s="748"/>
      <c r="BQN5" s="748"/>
      <c r="BQO5" s="748"/>
      <c r="BQP5" s="748"/>
      <c r="BQQ5" s="748"/>
      <c r="BQR5" s="748"/>
      <c r="BQS5" s="748"/>
      <c r="BQT5" s="748"/>
      <c r="BQU5" s="748"/>
      <c r="BQV5" s="748"/>
      <c r="BQW5" s="748"/>
      <c r="BQX5" s="748"/>
      <c r="BQY5" s="748"/>
      <c r="BQZ5" s="748"/>
      <c r="BRA5" s="748"/>
      <c r="BRB5" s="748"/>
      <c r="BRC5" s="748"/>
      <c r="BRD5" s="748"/>
      <c r="BRE5" s="748"/>
      <c r="BRF5" s="748"/>
      <c r="BRG5" s="748"/>
      <c r="BRH5" s="748"/>
      <c r="BRI5" s="748"/>
      <c r="BRJ5" s="748"/>
      <c r="BRK5" s="748"/>
      <c r="BRL5" s="748"/>
      <c r="BRM5" s="748"/>
      <c r="BRN5" s="748"/>
      <c r="BRO5" s="748"/>
      <c r="BRP5" s="748"/>
      <c r="BRQ5" s="747"/>
      <c r="BRR5" s="748"/>
      <c r="BRS5" s="748"/>
      <c r="BRT5" s="748"/>
      <c r="BRU5" s="748"/>
      <c r="BRV5" s="748"/>
      <c r="BRW5" s="748"/>
      <c r="BRX5" s="748"/>
      <c r="BRY5" s="748"/>
      <c r="BRZ5" s="748"/>
      <c r="BSA5" s="748"/>
      <c r="BSB5" s="748"/>
      <c r="BSC5" s="748"/>
      <c r="BSD5" s="748"/>
      <c r="BSE5" s="748"/>
      <c r="BSF5" s="748"/>
      <c r="BSG5" s="748"/>
      <c r="BSH5" s="748"/>
      <c r="BSI5" s="748"/>
      <c r="BSJ5" s="748"/>
      <c r="BSK5" s="748"/>
      <c r="BSL5" s="748"/>
      <c r="BSM5" s="748"/>
      <c r="BSN5" s="748"/>
      <c r="BSO5" s="748"/>
      <c r="BSP5" s="748"/>
      <c r="BSQ5" s="748"/>
      <c r="BSR5" s="748"/>
      <c r="BSS5" s="748"/>
      <c r="BST5" s="748"/>
      <c r="BSU5" s="748"/>
      <c r="BSV5" s="747"/>
      <c r="BSW5" s="748"/>
      <c r="BSX5" s="748"/>
      <c r="BSY5" s="748"/>
      <c r="BSZ5" s="748"/>
      <c r="BTA5" s="748"/>
      <c r="BTB5" s="748"/>
      <c r="BTC5" s="748"/>
      <c r="BTD5" s="748"/>
      <c r="BTE5" s="748"/>
      <c r="BTF5" s="748"/>
      <c r="BTG5" s="748"/>
      <c r="BTH5" s="748"/>
      <c r="BTI5" s="748"/>
      <c r="BTJ5" s="748"/>
      <c r="BTK5" s="748"/>
      <c r="BTL5" s="748"/>
      <c r="BTM5" s="748"/>
      <c r="BTN5" s="748"/>
      <c r="BTO5" s="748"/>
      <c r="BTP5" s="748"/>
      <c r="BTQ5" s="748"/>
      <c r="BTR5" s="748"/>
      <c r="BTS5" s="748"/>
      <c r="BTT5" s="748"/>
      <c r="BTU5" s="748"/>
      <c r="BTV5" s="748"/>
      <c r="BTW5" s="748"/>
      <c r="BTX5" s="748"/>
      <c r="BTY5" s="748"/>
      <c r="BTZ5" s="748"/>
      <c r="BUA5" s="747"/>
      <c r="BUB5" s="748"/>
      <c r="BUC5" s="748"/>
      <c r="BUD5" s="748"/>
      <c r="BUE5" s="748"/>
      <c r="BUF5" s="748"/>
      <c r="BUG5" s="748"/>
      <c r="BUH5" s="748"/>
      <c r="BUI5" s="748"/>
      <c r="BUJ5" s="748"/>
      <c r="BUK5" s="748"/>
      <c r="BUL5" s="748"/>
      <c r="BUM5" s="748"/>
      <c r="BUN5" s="748"/>
      <c r="BUO5" s="748"/>
      <c r="BUP5" s="748"/>
      <c r="BUQ5" s="748"/>
      <c r="BUR5" s="748"/>
      <c r="BUS5" s="748"/>
      <c r="BUT5" s="748"/>
      <c r="BUU5" s="748"/>
      <c r="BUV5" s="748"/>
      <c r="BUW5" s="748"/>
      <c r="BUX5" s="748"/>
      <c r="BUY5" s="748"/>
      <c r="BUZ5" s="748"/>
      <c r="BVA5" s="748"/>
      <c r="BVB5" s="748"/>
      <c r="BVC5" s="748"/>
      <c r="BVD5" s="748"/>
      <c r="BVE5" s="748"/>
      <c r="BVF5" s="747"/>
      <c r="BVG5" s="748"/>
      <c r="BVH5" s="748"/>
      <c r="BVI5" s="748"/>
      <c r="BVJ5" s="748"/>
      <c r="BVK5" s="748"/>
      <c r="BVL5" s="748"/>
      <c r="BVM5" s="748"/>
      <c r="BVN5" s="748"/>
      <c r="BVO5" s="748"/>
      <c r="BVP5" s="748"/>
      <c r="BVQ5" s="748"/>
      <c r="BVR5" s="748"/>
      <c r="BVS5" s="748"/>
      <c r="BVT5" s="748"/>
      <c r="BVU5" s="748"/>
      <c r="BVV5" s="748"/>
      <c r="BVW5" s="748"/>
      <c r="BVX5" s="748"/>
      <c r="BVY5" s="748"/>
      <c r="BVZ5" s="748"/>
      <c r="BWA5" s="748"/>
      <c r="BWB5" s="748"/>
      <c r="BWC5" s="748"/>
      <c r="BWD5" s="748"/>
      <c r="BWE5" s="748"/>
      <c r="BWF5" s="748"/>
      <c r="BWG5" s="748"/>
      <c r="BWH5" s="748"/>
      <c r="BWI5" s="748"/>
      <c r="BWJ5" s="748"/>
      <c r="BWK5" s="747"/>
      <c r="BWL5" s="748"/>
      <c r="BWM5" s="748"/>
      <c r="BWN5" s="748"/>
      <c r="BWO5" s="748"/>
      <c r="BWP5" s="748"/>
      <c r="BWQ5" s="748"/>
      <c r="BWR5" s="748"/>
      <c r="BWS5" s="748"/>
      <c r="BWT5" s="748"/>
      <c r="BWU5" s="748"/>
      <c r="BWV5" s="748"/>
      <c r="BWW5" s="748"/>
      <c r="BWX5" s="748"/>
      <c r="BWY5" s="748"/>
      <c r="BWZ5" s="748"/>
      <c r="BXA5" s="748"/>
      <c r="BXB5" s="748"/>
      <c r="BXC5" s="748"/>
      <c r="BXD5" s="748"/>
      <c r="BXE5" s="748"/>
      <c r="BXF5" s="748"/>
      <c r="BXG5" s="748"/>
      <c r="BXH5" s="748"/>
      <c r="BXI5" s="748"/>
      <c r="BXJ5" s="748"/>
      <c r="BXK5" s="748"/>
      <c r="BXL5" s="748"/>
      <c r="BXM5" s="748"/>
      <c r="BXN5" s="748"/>
      <c r="BXO5" s="748"/>
      <c r="BXP5" s="747"/>
      <c r="BXQ5" s="748"/>
      <c r="BXR5" s="748"/>
      <c r="BXS5" s="748"/>
      <c r="BXT5" s="748"/>
      <c r="BXU5" s="748"/>
      <c r="BXV5" s="748"/>
      <c r="BXW5" s="748"/>
      <c r="BXX5" s="748"/>
      <c r="BXY5" s="748"/>
      <c r="BXZ5" s="748"/>
      <c r="BYA5" s="748"/>
      <c r="BYB5" s="748"/>
      <c r="BYC5" s="748"/>
      <c r="BYD5" s="748"/>
      <c r="BYE5" s="748"/>
      <c r="BYF5" s="748"/>
      <c r="BYG5" s="748"/>
      <c r="BYH5" s="748"/>
      <c r="BYI5" s="748"/>
      <c r="BYJ5" s="748"/>
      <c r="BYK5" s="748"/>
      <c r="BYL5" s="748"/>
      <c r="BYM5" s="748"/>
      <c r="BYN5" s="748"/>
      <c r="BYO5" s="748"/>
      <c r="BYP5" s="748"/>
      <c r="BYQ5" s="748"/>
      <c r="BYR5" s="748"/>
      <c r="BYS5" s="748"/>
      <c r="BYT5" s="748"/>
      <c r="BYU5" s="747"/>
      <c r="BYV5" s="748"/>
      <c r="BYW5" s="748"/>
      <c r="BYX5" s="748"/>
      <c r="BYY5" s="748"/>
      <c r="BYZ5" s="748"/>
      <c r="BZA5" s="748"/>
      <c r="BZB5" s="748"/>
      <c r="BZC5" s="748"/>
      <c r="BZD5" s="748"/>
      <c r="BZE5" s="748"/>
      <c r="BZF5" s="748"/>
      <c r="BZG5" s="748"/>
      <c r="BZH5" s="748"/>
      <c r="BZI5" s="748"/>
      <c r="BZJ5" s="748"/>
      <c r="BZK5" s="748"/>
      <c r="BZL5" s="748"/>
      <c r="BZM5" s="748"/>
      <c r="BZN5" s="748"/>
      <c r="BZO5" s="748"/>
      <c r="BZP5" s="748"/>
      <c r="BZQ5" s="748"/>
      <c r="BZR5" s="748"/>
      <c r="BZS5" s="748"/>
      <c r="BZT5" s="748"/>
      <c r="BZU5" s="748"/>
      <c r="BZV5" s="748"/>
      <c r="BZW5" s="748"/>
      <c r="BZX5" s="748"/>
      <c r="BZY5" s="748"/>
      <c r="BZZ5" s="747"/>
      <c r="CAA5" s="748"/>
      <c r="CAB5" s="748"/>
      <c r="CAC5" s="748"/>
      <c r="CAD5" s="748"/>
      <c r="CAE5" s="748"/>
      <c r="CAF5" s="748"/>
      <c r="CAG5" s="748"/>
      <c r="CAH5" s="748"/>
      <c r="CAI5" s="748"/>
      <c r="CAJ5" s="748"/>
      <c r="CAK5" s="748"/>
      <c r="CAL5" s="748"/>
      <c r="CAM5" s="748"/>
      <c r="CAN5" s="748"/>
      <c r="CAO5" s="748"/>
      <c r="CAP5" s="748"/>
      <c r="CAQ5" s="748"/>
      <c r="CAR5" s="748"/>
      <c r="CAS5" s="748"/>
      <c r="CAT5" s="748"/>
      <c r="CAU5" s="748"/>
      <c r="CAV5" s="748"/>
      <c r="CAW5" s="748"/>
      <c r="CAX5" s="748"/>
      <c r="CAY5" s="748"/>
      <c r="CAZ5" s="748"/>
      <c r="CBA5" s="748"/>
      <c r="CBB5" s="748"/>
      <c r="CBC5" s="748"/>
      <c r="CBD5" s="748"/>
      <c r="CBE5" s="747"/>
      <c r="CBF5" s="748"/>
      <c r="CBG5" s="748"/>
      <c r="CBH5" s="748"/>
      <c r="CBI5" s="748"/>
      <c r="CBJ5" s="748"/>
      <c r="CBK5" s="748"/>
      <c r="CBL5" s="748"/>
      <c r="CBM5" s="748"/>
      <c r="CBN5" s="748"/>
      <c r="CBO5" s="748"/>
      <c r="CBP5" s="748"/>
      <c r="CBQ5" s="748"/>
      <c r="CBR5" s="748"/>
      <c r="CBS5" s="748"/>
      <c r="CBT5" s="748"/>
      <c r="CBU5" s="748"/>
      <c r="CBV5" s="748"/>
      <c r="CBW5" s="748"/>
      <c r="CBX5" s="748"/>
      <c r="CBY5" s="748"/>
      <c r="CBZ5" s="748"/>
      <c r="CCA5" s="748"/>
      <c r="CCB5" s="748"/>
      <c r="CCC5" s="748"/>
      <c r="CCD5" s="748"/>
      <c r="CCE5" s="748"/>
      <c r="CCF5" s="748"/>
      <c r="CCG5" s="748"/>
      <c r="CCH5" s="748"/>
      <c r="CCI5" s="748"/>
      <c r="CCJ5" s="747"/>
      <c r="CCK5" s="748"/>
      <c r="CCL5" s="748"/>
      <c r="CCM5" s="748"/>
      <c r="CCN5" s="748"/>
      <c r="CCO5" s="748"/>
      <c r="CCP5" s="748"/>
      <c r="CCQ5" s="748"/>
      <c r="CCR5" s="748"/>
      <c r="CCS5" s="748"/>
      <c r="CCT5" s="748"/>
      <c r="CCU5" s="748"/>
      <c r="CCV5" s="748"/>
      <c r="CCW5" s="748"/>
      <c r="CCX5" s="748"/>
      <c r="CCY5" s="748"/>
      <c r="CCZ5" s="748"/>
      <c r="CDA5" s="748"/>
      <c r="CDB5" s="748"/>
      <c r="CDC5" s="748"/>
      <c r="CDD5" s="748"/>
      <c r="CDE5" s="748"/>
      <c r="CDF5" s="748"/>
      <c r="CDG5" s="748"/>
      <c r="CDH5" s="748"/>
      <c r="CDI5" s="748"/>
      <c r="CDJ5" s="748"/>
      <c r="CDK5" s="748"/>
      <c r="CDL5" s="748"/>
      <c r="CDM5" s="748"/>
      <c r="CDN5" s="748"/>
      <c r="CDO5" s="747"/>
      <c r="CDP5" s="748"/>
      <c r="CDQ5" s="748"/>
      <c r="CDR5" s="748"/>
      <c r="CDS5" s="748"/>
      <c r="CDT5" s="748"/>
      <c r="CDU5" s="748"/>
      <c r="CDV5" s="748"/>
      <c r="CDW5" s="748"/>
      <c r="CDX5" s="748"/>
      <c r="CDY5" s="748"/>
      <c r="CDZ5" s="748"/>
      <c r="CEA5" s="748"/>
      <c r="CEB5" s="748"/>
      <c r="CEC5" s="748"/>
      <c r="CED5" s="748"/>
      <c r="CEE5" s="748"/>
      <c r="CEF5" s="748"/>
      <c r="CEG5" s="748"/>
      <c r="CEH5" s="748"/>
      <c r="CEI5" s="748"/>
      <c r="CEJ5" s="748"/>
      <c r="CEK5" s="748"/>
      <c r="CEL5" s="748"/>
      <c r="CEM5" s="748"/>
      <c r="CEN5" s="748"/>
      <c r="CEO5" s="748"/>
      <c r="CEP5" s="748"/>
      <c r="CEQ5" s="748"/>
      <c r="CER5" s="748"/>
      <c r="CES5" s="748"/>
      <c r="CET5" s="747"/>
      <c r="CEU5" s="748"/>
      <c r="CEV5" s="748"/>
      <c r="CEW5" s="748"/>
      <c r="CEX5" s="748"/>
      <c r="CEY5" s="748"/>
      <c r="CEZ5" s="748"/>
      <c r="CFA5" s="748"/>
      <c r="CFB5" s="748"/>
      <c r="CFC5" s="748"/>
      <c r="CFD5" s="748"/>
      <c r="CFE5" s="748"/>
      <c r="CFF5" s="748"/>
      <c r="CFG5" s="748"/>
      <c r="CFH5" s="748"/>
      <c r="CFI5" s="748"/>
      <c r="CFJ5" s="748"/>
      <c r="CFK5" s="748"/>
      <c r="CFL5" s="748"/>
      <c r="CFM5" s="748"/>
      <c r="CFN5" s="748"/>
      <c r="CFO5" s="748"/>
      <c r="CFP5" s="748"/>
      <c r="CFQ5" s="748"/>
      <c r="CFR5" s="748"/>
      <c r="CFS5" s="748"/>
      <c r="CFT5" s="748"/>
      <c r="CFU5" s="748"/>
      <c r="CFV5" s="748"/>
      <c r="CFW5" s="748"/>
      <c r="CFX5" s="748"/>
      <c r="CFY5" s="747"/>
      <c r="CFZ5" s="748"/>
      <c r="CGA5" s="748"/>
      <c r="CGB5" s="748"/>
      <c r="CGC5" s="748"/>
      <c r="CGD5" s="748"/>
      <c r="CGE5" s="748"/>
      <c r="CGF5" s="748"/>
      <c r="CGG5" s="748"/>
      <c r="CGH5" s="748"/>
      <c r="CGI5" s="748"/>
      <c r="CGJ5" s="748"/>
      <c r="CGK5" s="748"/>
      <c r="CGL5" s="748"/>
      <c r="CGM5" s="748"/>
      <c r="CGN5" s="748"/>
      <c r="CGO5" s="748"/>
      <c r="CGP5" s="748"/>
      <c r="CGQ5" s="748"/>
      <c r="CGR5" s="748"/>
      <c r="CGS5" s="748"/>
      <c r="CGT5" s="748"/>
      <c r="CGU5" s="748"/>
      <c r="CGV5" s="748"/>
      <c r="CGW5" s="748"/>
      <c r="CGX5" s="748"/>
      <c r="CGY5" s="748"/>
      <c r="CGZ5" s="748"/>
      <c r="CHA5" s="748"/>
      <c r="CHB5" s="748"/>
      <c r="CHC5" s="748"/>
      <c r="CHD5" s="747"/>
      <c r="CHE5" s="748"/>
      <c r="CHF5" s="748"/>
      <c r="CHG5" s="748"/>
      <c r="CHH5" s="748"/>
      <c r="CHI5" s="748"/>
      <c r="CHJ5" s="748"/>
      <c r="CHK5" s="748"/>
      <c r="CHL5" s="748"/>
      <c r="CHM5" s="748"/>
      <c r="CHN5" s="748"/>
      <c r="CHO5" s="748"/>
      <c r="CHP5" s="748"/>
      <c r="CHQ5" s="748"/>
      <c r="CHR5" s="748"/>
      <c r="CHS5" s="748"/>
      <c r="CHT5" s="748"/>
      <c r="CHU5" s="748"/>
      <c r="CHV5" s="748"/>
      <c r="CHW5" s="748"/>
      <c r="CHX5" s="748"/>
      <c r="CHY5" s="748"/>
      <c r="CHZ5" s="748"/>
      <c r="CIA5" s="748"/>
      <c r="CIB5" s="748"/>
      <c r="CIC5" s="748"/>
      <c r="CID5" s="748"/>
      <c r="CIE5" s="748"/>
      <c r="CIF5" s="748"/>
      <c r="CIG5" s="748"/>
      <c r="CIH5" s="748"/>
      <c r="CII5" s="747"/>
      <c r="CIJ5" s="748"/>
      <c r="CIK5" s="748"/>
      <c r="CIL5" s="748"/>
      <c r="CIM5" s="748"/>
      <c r="CIN5" s="748"/>
      <c r="CIO5" s="748"/>
      <c r="CIP5" s="748"/>
      <c r="CIQ5" s="748"/>
      <c r="CIR5" s="748"/>
      <c r="CIS5" s="748"/>
      <c r="CIT5" s="748"/>
      <c r="CIU5" s="748"/>
      <c r="CIV5" s="748"/>
      <c r="CIW5" s="748"/>
      <c r="CIX5" s="748"/>
      <c r="CIY5" s="748"/>
      <c r="CIZ5" s="748"/>
      <c r="CJA5" s="748"/>
      <c r="CJB5" s="748"/>
      <c r="CJC5" s="748"/>
      <c r="CJD5" s="748"/>
      <c r="CJE5" s="748"/>
      <c r="CJF5" s="748"/>
      <c r="CJG5" s="748"/>
      <c r="CJH5" s="748"/>
      <c r="CJI5" s="748"/>
      <c r="CJJ5" s="748"/>
      <c r="CJK5" s="748"/>
      <c r="CJL5" s="748"/>
      <c r="CJM5" s="748"/>
      <c r="CJN5" s="747"/>
      <c r="CJO5" s="748"/>
      <c r="CJP5" s="748"/>
      <c r="CJQ5" s="748"/>
      <c r="CJR5" s="748"/>
      <c r="CJS5" s="748"/>
      <c r="CJT5" s="748"/>
      <c r="CJU5" s="748"/>
      <c r="CJV5" s="748"/>
      <c r="CJW5" s="748"/>
      <c r="CJX5" s="748"/>
      <c r="CJY5" s="748"/>
      <c r="CJZ5" s="748"/>
      <c r="CKA5" s="748"/>
      <c r="CKB5" s="748"/>
      <c r="CKC5" s="748"/>
      <c r="CKD5" s="748"/>
      <c r="CKE5" s="748"/>
      <c r="CKF5" s="748"/>
      <c r="CKG5" s="748"/>
      <c r="CKH5" s="748"/>
      <c r="CKI5" s="748"/>
      <c r="CKJ5" s="748"/>
      <c r="CKK5" s="748"/>
      <c r="CKL5" s="748"/>
      <c r="CKM5" s="748"/>
      <c r="CKN5" s="748"/>
      <c r="CKO5" s="748"/>
      <c r="CKP5" s="748"/>
      <c r="CKQ5" s="748"/>
      <c r="CKR5" s="748"/>
      <c r="CKS5" s="747"/>
      <c r="CKT5" s="748"/>
      <c r="CKU5" s="748"/>
      <c r="CKV5" s="748"/>
      <c r="CKW5" s="748"/>
      <c r="CKX5" s="748"/>
      <c r="CKY5" s="748"/>
      <c r="CKZ5" s="748"/>
      <c r="CLA5" s="748"/>
      <c r="CLB5" s="748"/>
      <c r="CLC5" s="748"/>
      <c r="CLD5" s="748"/>
      <c r="CLE5" s="748"/>
      <c r="CLF5" s="748"/>
      <c r="CLG5" s="748"/>
      <c r="CLH5" s="748"/>
      <c r="CLI5" s="748"/>
      <c r="CLJ5" s="748"/>
      <c r="CLK5" s="748"/>
      <c r="CLL5" s="748"/>
      <c r="CLM5" s="748"/>
      <c r="CLN5" s="748"/>
      <c r="CLO5" s="748"/>
      <c r="CLP5" s="748"/>
      <c r="CLQ5" s="748"/>
      <c r="CLR5" s="748"/>
      <c r="CLS5" s="748"/>
      <c r="CLT5" s="748"/>
      <c r="CLU5" s="748"/>
      <c r="CLV5" s="748"/>
      <c r="CLW5" s="748"/>
      <c r="CLX5" s="747"/>
      <c r="CLY5" s="748"/>
      <c r="CLZ5" s="748"/>
      <c r="CMA5" s="748"/>
      <c r="CMB5" s="748"/>
      <c r="CMC5" s="748"/>
      <c r="CMD5" s="748"/>
      <c r="CME5" s="748"/>
      <c r="CMF5" s="748"/>
      <c r="CMG5" s="748"/>
      <c r="CMH5" s="748"/>
      <c r="CMI5" s="748"/>
      <c r="CMJ5" s="748"/>
      <c r="CMK5" s="748"/>
      <c r="CML5" s="748"/>
      <c r="CMM5" s="748"/>
      <c r="CMN5" s="748"/>
      <c r="CMO5" s="748"/>
      <c r="CMP5" s="748"/>
      <c r="CMQ5" s="748"/>
      <c r="CMR5" s="748"/>
      <c r="CMS5" s="748"/>
      <c r="CMT5" s="748"/>
      <c r="CMU5" s="748"/>
      <c r="CMV5" s="748"/>
      <c r="CMW5" s="748"/>
      <c r="CMX5" s="748"/>
      <c r="CMY5" s="748"/>
      <c r="CMZ5" s="748"/>
      <c r="CNA5" s="748"/>
      <c r="CNB5" s="748"/>
      <c r="CNC5" s="747"/>
      <c r="CND5" s="748"/>
      <c r="CNE5" s="748"/>
      <c r="CNF5" s="748"/>
      <c r="CNG5" s="748"/>
      <c r="CNH5" s="748"/>
      <c r="CNI5" s="748"/>
      <c r="CNJ5" s="748"/>
      <c r="CNK5" s="748"/>
      <c r="CNL5" s="748"/>
      <c r="CNM5" s="748"/>
      <c r="CNN5" s="748"/>
      <c r="CNO5" s="748"/>
      <c r="CNP5" s="748"/>
      <c r="CNQ5" s="748"/>
      <c r="CNR5" s="748"/>
      <c r="CNS5" s="748"/>
      <c r="CNT5" s="748"/>
      <c r="CNU5" s="748"/>
      <c r="CNV5" s="748"/>
      <c r="CNW5" s="748"/>
      <c r="CNX5" s="748"/>
      <c r="CNY5" s="748"/>
      <c r="CNZ5" s="748"/>
      <c r="COA5" s="748"/>
      <c r="COB5" s="748"/>
      <c r="COC5" s="748"/>
      <c r="COD5" s="748"/>
      <c r="COE5" s="748"/>
      <c r="COF5" s="748"/>
      <c r="COG5" s="748"/>
      <c r="COH5" s="747"/>
      <c r="COI5" s="748"/>
      <c r="COJ5" s="748"/>
      <c r="COK5" s="748"/>
      <c r="COL5" s="748"/>
      <c r="COM5" s="748"/>
      <c r="CON5" s="748"/>
      <c r="COO5" s="748"/>
      <c r="COP5" s="748"/>
      <c r="COQ5" s="748"/>
      <c r="COR5" s="748"/>
      <c r="COS5" s="748"/>
      <c r="COT5" s="748"/>
      <c r="COU5" s="748"/>
      <c r="COV5" s="748"/>
      <c r="COW5" s="748"/>
      <c r="COX5" s="748"/>
      <c r="COY5" s="748"/>
      <c r="COZ5" s="748"/>
      <c r="CPA5" s="748"/>
      <c r="CPB5" s="748"/>
      <c r="CPC5" s="748"/>
      <c r="CPD5" s="748"/>
      <c r="CPE5" s="748"/>
      <c r="CPF5" s="748"/>
      <c r="CPG5" s="748"/>
      <c r="CPH5" s="748"/>
      <c r="CPI5" s="748"/>
      <c r="CPJ5" s="748"/>
      <c r="CPK5" s="748"/>
      <c r="CPL5" s="748"/>
      <c r="CPM5" s="747"/>
      <c r="CPN5" s="748"/>
      <c r="CPO5" s="748"/>
      <c r="CPP5" s="748"/>
      <c r="CPQ5" s="748"/>
      <c r="CPR5" s="748"/>
      <c r="CPS5" s="748"/>
      <c r="CPT5" s="748"/>
      <c r="CPU5" s="748"/>
      <c r="CPV5" s="748"/>
      <c r="CPW5" s="748"/>
      <c r="CPX5" s="748"/>
      <c r="CPY5" s="748"/>
      <c r="CPZ5" s="748"/>
      <c r="CQA5" s="748"/>
      <c r="CQB5" s="748"/>
      <c r="CQC5" s="748"/>
      <c r="CQD5" s="748"/>
      <c r="CQE5" s="748"/>
      <c r="CQF5" s="748"/>
      <c r="CQG5" s="748"/>
      <c r="CQH5" s="748"/>
      <c r="CQI5" s="748"/>
      <c r="CQJ5" s="748"/>
      <c r="CQK5" s="748"/>
      <c r="CQL5" s="748"/>
      <c r="CQM5" s="748"/>
      <c r="CQN5" s="748"/>
      <c r="CQO5" s="748"/>
      <c r="CQP5" s="748"/>
      <c r="CQQ5" s="748"/>
      <c r="CQR5" s="747"/>
      <c r="CQS5" s="748"/>
      <c r="CQT5" s="748"/>
      <c r="CQU5" s="748"/>
      <c r="CQV5" s="748"/>
      <c r="CQW5" s="748"/>
      <c r="CQX5" s="748"/>
      <c r="CQY5" s="748"/>
      <c r="CQZ5" s="748"/>
      <c r="CRA5" s="748"/>
      <c r="CRB5" s="748"/>
      <c r="CRC5" s="748"/>
      <c r="CRD5" s="748"/>
      <c r="CRE5" s="748"/>
      <c r="CRF5" s="748"/>
      <c r="CRG5" s="748"/>
      <c r="CRH5" s="748"/>
      <c r="CRI5" s="748"/>
      <c r="CRJ5" s="748"/>
      <c r="CRK5" s="748"/>
      <c r="CRL5" s="748"/>
      <c r="CRM5" s="748"/>
      <c r="CRN5" s="748"/>
      <c r="CRO5" s="748"/>
      <c r="CRP5" s="748"/>
      <c r="CRQ5" s="748"/>
      <c r="CRR5" s="748"/>
      <c r="CRS5" s="748"/>
      <c r="CRT5" s="748"/>
      <c r="CRU5" s="748"/>
      <c r="CRV5" s="748"/>
      <c r="CRW5" s="747"/>
      <c r="CRX5" s="748"/>
      <c r="CRY5" s="748"/>
      <c r="CRZ5" s="748"/>
      <c r="CSA5" s="748"/>
      <c r="CSB5" s="748"/>
      <c r="CSC5" s="748"/>
      <c r="CSD5" s="748"/>
      <c r="CSE5" s="748"/>
      <c r="CSF5" s="748"/>
      <c r="CSG5" s="748"/>
      <c r="CSH5" s="748"/>
      <c r="CSI5" s="748"/>
      <c r="CSJ5" s="748"/>
      <c r="CSK5" s="748"/>
      <c r="CSL5" s="748"/>
      <c r="CSM5" s="748"/>
      <c r="CSN5" s="748"/>
      <c r="CSO5" s="748"/>
      <c r="CSP5" s="748"/>
      <c r="CSQ5" s="748"/>
      <c r="CSR5" s="748"/>
      <c r="CSS5" s="748"/>
      <c r="CST5" s="748"/>
      <c r="CSU5" s="748"/>
      <c r="CSV5" s="748"/>
      <c r="CSW5" s="748"/>
      <c r="CSX5" s="748"/>
      <c r="CSY5" s="748"/>
      <c r="CSZ5" s="748"/>
      <c r="CTA5" s="748"/>
      <c r="CTB5" s="747"/>
      <c r="CTC5" s="748"/>
      <c r="CTD5" s="748"/>
      <c r="CTE5" s="748"/>
      <c r="CTF5" s="748"/>
      <c r="CTG5" s="748"/>
      <c r="CTH5" s="748"/>
      <c r="CTI5" s="748"/>
      <c r="CTJ5" s="748"/>
      <c r="CTK5" s="748"/>
      <c r="CTL5" s="748"/>
      <c r="CTM5" s="748"/>
      <c r="CTN5" s="748"/>
      <c r="CTO5" s="748"/>
      <c r="CTP5" s="748"/>
      <c r="CTQ5" s="748"/>
      <c r="CTR5" s="748"/>
      <c r="CTS5" s="748"/>
      <c r="CTT5" s="748"/>
      <c r="CTU5" s="748"/>
      <c r="CTV5" s="748"/>
      <c r="CTW5" s="748"/>
      <c r="CTX5" s="748"/>
      <c r="CTY5" s="748"/>
      <c r="CTZ5" s="748"/>
      <c r="CUA5" s="748"/>
      <c r="CUB5" s="748"/>
      <c r="CUC5" s="748"/>
      <c r="CUD5" s="748"/>
      <c r="CUE5" s="748"/>
      <c r="CUF5" s="748"/>
      <c r="CUG5" s="747"/>
      <c r="CUH5" s="748"/>
      <c r="CUI5" s="748"/>
      <c r="CUJ5" s="748"/>
      <c r="CUK5" s="748"/>
      <c r="CUL5" s="748"/>
      <c r="CUM5" s="748"/>
      <c r="CUN5" s="748"/>
      <c r="CUO5" s="748"/>
      <c r="CUP5" s="748"/>
      <c r="CUQ5" s="748"/>
      <c r="CUR5" s="748"/>
      <c r="CUS5" s="748"/>
      <c r="CUT5" s="748"/>
      <c r="CUU5" s="748"/>
      <c r="CUV5" s="748"/>
      <c r="CUW5" s="748"/>
      <c r="CUX5" s="748"/>
      <c r="CUY5" s="748"/>
      <c r="CUZ5" s="748"/>
      <c r="CVA5" s="748"/>
      <c r="CVB5" s="748"/>
      <c r="CVC5" s="748"/>
      <c r="CVD5" s="748"/>
      <c r="CVE5" s="748"/>
      <c r="CVF5" s="748"/>
      <c r="CVG5" s="748"/>
      <c r="CVH5" s="748"/>
      <c r="CVI5" s="748"/>
      <c r="CVJ5" s="748"/>
      <c r="CVK5" s="748"/>
      <c r="CVL5" s="747"/>
      <c r="CVM5" s="748"/>
      <c r="CVN5" s="748"/>
      <c r="CVO5" s="748"/>
      <c r="CVP5" s="748"/>
      <c r="CVQ5" s="748"/>
      <c r="CVR5" s="748"/>
      <c r="CVS5" s="748"/>
      <c r="CVT5" s="748"/>
      <c r="CVU5" s="748"/>
      <c r="CVV5" s="748"/>
      <c r="CVW5" s="748"/>
      <c r="CVX5" s="748"/>
      <c r="CVY5" s="748"/>
      <c r="CVZ5" s="748"/>
      <c r="CWA5" s="748"/>
      <c r="CWB5" s="748"/>
      <c r="CWC5" s="748"/>
      <c r="CWD5" s="748"/>
      <c r="CWE5" s="748"/>
      <c r="CWF5" s="748"/>
      <c r="CWG5" s="748"/>
      <c r="CWH5" s="748"/>
      <c r="CWI5" s="748"/>
      <c r="CWJ5" s="748"/>
      <c r="CWK5" s="748"/>
      <c r="CWL5" s="748"/>
      <c r="CWM5" s="748"/>
      <c r="CWN5" s="748"/>
      <c r="CWO5" s="748"/>
      <c r="CWP5" s="748"/>
      <c r="CWQ5" s="747"/>
      <c r="CWR5" s="748"/>
      <c r="CWS5" s="748"/>
      <c r="CWT5" s="748"/>
      <c r="CWU5" s="748"/>
      <c r="CWV5" s="748"/>
      <c r="CWW5" s="748"/>
      <c r="CWX5" s="748"/>
      <c r="CWY5" s="748"/>
      <c r="CWZ5" s="748"/>
      <c r="CXA5" s="748"/>
      <c r="CXB5" s="748"/>
      <c r="CXC5" s="748"/>
      <c r="CXD5" s="748"/>
      <c r="CXE5" s="748"/>
      <c r="CXF5" s="748"/>
      <c r="CXG5" s="748"/>
      <c r="CXH5" s="748"/>
      <c r="CXI5" s="748"/>
      <c r="CXJ5" s="748"/>
      <c r="CXK5" s="748"/>
      <c r="CXL5" s="748"/>
      <c r="CXM5" s="748"/>
      <c r="CXN5" s="748"/>
      <c r="CXO5" s="748"/>
      <c r="CXP5" s="748"/>
      <c r="CXQ5" s="748"/>
      <c r="CXR5" s="748"/>
      <c r="CXS5" s="748"/>
      <c r="CXT5" s="748"/>
      <c r="CXU5" s="748"/>
      <c r="CXV5" s="747"/>
      <c r="CXW5" s="748"/>
      <c r="CXX5" s="748"/>
      <c r="CXY5" s="748"/>
      <c r="CXZ5" s="748"/>
      <c r="CYA5" s="748"/>
      <c r="CYB5" s="748"/>
      <c r="CYC5" s="748"/>
      <c r="CYD5" s="748"/>
      <c r="CYE5" s="748"/>
      <c r="CYF5" s="748"/>
      <c r="CYG5" s="748"/>
      <c r="CYH5" s="748"/>
      <c r="CYI5" s="748"/>
      <c r="CYJ5" s="748"/>
      <c r="CYK5" s="748"/>
      <c r="CYL5" s="748"/>
      <c r="CYM5" s="748"/>
      <c r="CYN5" s="748"/>
      <c r="CYO5" s="748"/>
      <c r="CYP5" s="748"/>
      <c r="CYQ5" s="748"/>
      <c r="CYR5" s="748"/>
      <c r="CYS5" s="748"/>
      <c r="CYT5" s="748"/>
      <c r="CYU5" s="748"/>
      <c r="CYV5" s="748"/>
      <c r="CYW5" s="748"/>
      <c r="CYX5" s="748"/>
      <c r="CYY5" s="748"/>
      <c r="CYZ5" s="748"/>
      <c r="CZA5" s="747"/>
      <c r="CZB5" s="748"/>
      <c r="CZC5" s="748"/>
      <c r="CZD5" s="748"/>
      <c r="CZE5" s="748"/>
      <c r="CZF5" s="748"/>
      <c r="CZG5" s="748"/>
      <c r="CZH5" s="748"/>
      <c r="CZI5" s="748"/>
      <c r="CZJ5" s="748"/>
      <c r="CZK5" s="748"/>
      <c r="CZL5" s="748"/>
      <c r="CZM5" s="748"/>
      <c r="CZN5" s="748"/>
      <c r="CZO5" s="748"/>
      <c r="CZP5" s="748"/>
      <c r="CZQ5" s="748"/>
      <c r="CZR5" s="748"/>
      <c r="CZS5" s="748"/>
      <c r="CZT5" s="748"/>
      <c r="CZU5" s="748"/>
      <c r="CZV5" s="748"/>
      <c r="CZW5" s="748"/>
      <c r="CZX5" s="748"/>
      <c r="CZY5" s="748"/>
      <c r="CZZ5" s="748"/>
      <c r="DAA5" s="748"/>
      <c r="DAB5" s="748"/>
      <c r="DAC5" s="748"/>
      <c r="DAD5" s="748"/>
      <c r="DAE5" s="748"/>
      <c r="DAF5" s="747"/>
      <c r="DAG5" s="748"/>
      <c r="DAH5" s="748"/>
      <c r="DAI5" s="748"/>
      <c r="DAJ5" s="748"/>
      <c r="DAK5" s="748"/>
      <c r="DAL5" s="748"/>
      <c r="DAM5" s="748"/>
      <c r="DAN5" s="748"/>
      <c r="DAO5" s="748"/>
      <c r="DAP5" s="748"/>
      <c r="DAQ5" s="748"/>
      <c r="DAR5" s="748"/>
      <c r="DAS5" s="748"/>
      <c r="DAT5" s="748"/>
      <c r="DAU5" s="748"/>
      <c r="DAV5" s="748"/>
      <c r="DAW5" s="748"/>
      <c r="DAX5" s="748"/>
      <c r="DAY5" s="748"/>
      <c r="DAZ5" s="748"/>
      <c r="DBA5" s="748"/>
      <c r="DBB5" s="748"/>
      <c r="DBC5" s="748"/>
      <c r="DBD5" s="748"/>
      <c r="DBE5" s="748"/>
      <c r="DBF5" s="748"/>
      <c r="DBG5" s="748"/>
      <c r="DBH5" s="748"/>
      <c r="DBI5" s="748"/>
      <c r="DBJ5" s="748"/>
      <c r="DBK5" s="747"/>
      <c r="DBL5" s="748"/>
      <c r="DBM5" s="748"/>
      <c r="DBN5" s="748"/>
      <c r="DBO5" s="748"/>
      <c r="DBP5" s="748"/>
      <c r="DBQ5" s="748"/>
      <c r="DBR5" s="748"/>
      <c r="DBS5" s="748"/>
      <c r="DBT5" s="748"/>
      <c r="DBU5" s="748"/>
      <c r="DBV5" s="748"/>
      <c r="DBW5" s="748"/>
      <c r="DBX5" s="748"/>
      <c r="DBY5" s="748"/>
      <c r="DBZ5" s="748"/>
      <c r="DCA5" s="748"/>
      <c r="DCB5" s="748"/>
      <c r="DCC5" s="748"/>
      <c r="DCD5" s="748"/>
      <c r="DCE5" s="748"/>
      <c r="DCF5" s="748"/>
      <c r="DCG5" s="748"/>
      <c r="DCH5" s="748"/>
      <c r="DCI5" s="748"/>
      <c r="DCJ5" s="748"/>
      <c r="DCK5" s="748"/>
      <c r="DCL5" s="748"/>
      <c r="DCM5" s="748"/>
      <c r="DCN5" s="748"/>
      <c r="DCO5" s="748"/>
      <c r="DCP5" s="747"/>
      <c r="DCQ5" s="748"/>
      <c r="DCR5" s="748"/>
      <c r="DCS5" s="748"/>
      <c r="DCT5" s="748"/>
      <c r="DCU5" s="748"/>
      <c r="DCV5" s="748"/>
      <c r="DCW5" s="748"/>
      <c r="DCX5" s="748"/>
      <c r="DCY5" s="748"/>
      <c r="DCZ5" s="748"/>
      <c r="DDA5" s="748"/>
      <c r="DDB5" s="748"/>
      <c r="DDC5" s="748"/>
      <c r="DDD5" s="748"/>
      <c r="DDE5" s="748"/>
      <c r="DDF5" s="748"/>
      <c r="DDG5" s="748"/>
      <c r="DDH5" s="748"/>
      <c r="DDI5" s="748"/>
      <c r="DDJ5" s="748"/>
      <c r="DDK5" s="748"/>
      <c r="DDL5" s="748"/>
      <c r="DDM5" s="748"/>
      <c r="DDN5" s="748"/>
      <c r="DDO5" s="748"/>
      <c r="DDP5" s="748"/>
      <c r="DDQ5" s="748"/>
      <c r="DDR5" s="748"/>
      <c r="DDS5" s="748"/>
      <c r="DDT5" s="748"/>
      <c r="DDU5" s="747"/>
      <c r="DDV5" s="748"/>
      <c r="DDW5" s="748"/>
      <c r="DDX5" s="748"/>
      <c r="DDY5" s="748"/>
      <c r="DDZ5" s="748"/>
      <c r="DEA5" s="748"/>
      <c r="DEB5" s="748"/>
      <c r="DEC5" s="748"/>
      <c r="DED5" s="748"/>
      <c r="DEE5" s="748"/>
      <c r="DEF5" s="748"/>
      <c r="DEG5" s="748"/>
      <c r="DEH5" s="748"/>
      <c r="DEI5" s="748"/>
      <c r="DEJ5" s="748"/>
      <c r="DEK5" s="748"/>
      <c r="DEL5" s="748"/>
      <c r="DEM5" s="748"/>
      <c r="DEN5" s="748"/>
      <c r="DEO5" s="748"/>
      <c r="DEP5" s="748"/>
      <c r="DEQ5" s="748"/>
      <c r="DER5" s="748"/>
      <c r="DES5" s="748"/>
      <c r="DET5" s="748"/>
      <c r="DEU5" s="748"/>
      <c r="DEV5" s="748"/>
      <c r="DEW5" s="748"/>
      <c r="DEX5" s="748"/>
      <c r="DEY5" s="748"/>
      <c r="DEZ5" s="747"/>
      <c r="DFA5" s="748"/>
      <c r="DFB5" s="748"/>
      <c r="DFC5" s="748"/>
      <c r="DFD5" s="748"/>
      <c r="DFE5" s="748"/>
      <c r="DFF5" s="748"/>
      <c r="DFG5" s="748"/>
      <c r="DFH5" s="748"/>
      <c r="DFI5" s="748"/>
      <c r="DFJ5" s="748"/>
      <c r="DFK5" s="748"/>
      <c r="DFL5" s="748"/>
      <c r="DFM5" s="748"/>
      <c r="DFN5" s="748"/>
      <c r="DFO5" s="748"/>
      <c r="DFP5" s="748"/>
      <c r="DFQ5" s="748"/>
      <c r="DFR5" s="748"/>
      <c r="DFS5" s="748"/>
      <c r="DFT5" s="748"/>
      <c r="DFU5" s="748"/>
      <c r="DFV5" s="748"/>
      <c r="DFW5" s="748"/>
      <c r="DFX5" s="748"/>
      <c r="DFY5" s="748"/>
      <c r="DFZ5" s="748"/>
      <c r="DGA5" s="748"/>
      <c r="DGB5" s="748"/>
      <c r="DGC5" s="748"/>
      <c r="DGD5" s="748"/>
      <c r="DGE5" s="747"/>
      <c r="DGF5" s="748"/>
      <c r="DGG5" s="748"/>
      <c r="DGH5" s="748"/>
      <c r="DGI5" s="748"/>
      <c r="DGJ5" s="748"/>
      <c r="DGK5" s="748"/>
      <c r="DGL5" s="748"/>
      <c r="DGM5" s="748"/>
      <c r="DGN5" s="748"/>
      <c r="DGO5" s="748"/>
      <c r="DGP5" s="748"/>
      <c r="DGQ5" s="748"/>
      <c r="DGR5" s="748"/>
      <c r="DGS5" s="748"/>
      <c r="DGT5" s="748"/>
      <c r="DGU5" s="748"/>
      <c r="DGV5" s="748"/>
      <c r="DGW5" s="748"/>
      <c r="DGX5" s="748"/>
      <c r="DGY5" s="748"/>
      <c r="DGZ5" s="748"/>
      <c r="DHA5" s="748"/>
      <c r="DHB5" s="748"/>
      <c r="DHC5" s="748"/>
      <c r="DHD5" s="748"/>
      <c r="DHE5" s="748"/>
      <c r="DHF5" s="748"/>
      <c r="DHG5" s="748"/>
      <c r="DHH5" s="748"/>
      <c r="DHI5" s="748"/>
      <c r="DHJ5" s="747"/>
      <c r="DHK5" s="748"/>
      <c r="DHL5" s="748"/>
      <c r="DHM5" s="748"/>
      <c r="DHN5" s="748"/>
      <c r="DHO5" s="748"/>
      <c r="DHP5" s="748"/>
      <c r="DHQ5" s="748"/>
      <c r="DHR5" s="748"/>
      <c r="DHS5" s="748"/>
      <c r="DHT5" s="748"/>
      <c r="DHU5" s="748"/>
      <c r="DHV5" s="748"/>
      <c r="DHW5" s="748"/>
      <c r="DHX5" s="748"/>
      <c r="DHY5" s="748"/>
      <c r="DHZ5" s="748"/>
      <c r="DIA5" s="748"/>
      <c r="DIB5" s="748"/>
      <c r="DIC5" s="748"/>
      <c r="DID5" s="748"/>
      <c r="DIE5" s="748"/>
      <c r="DIF5" s="748"/>
      <c r="DIG5" s="748"/>
      <c r="DIH5" s="748"/>
      <c r="DII5" s="748"/>
      <c r="DIJ5" s="748"/>
      <c r="DIK5" s="748"/>
      <c r="DIL5" s="748"/>
      <c r="DIM5" s="748"/>
      <c r="DIN5" s="748"/>
      <c r="DIO5" s="747"/>
      <c r="DIP5" s="748"/>
      <c r="DIQ5" s="748"/>
      <c r="DIR5" s="748"/>
      <c r="DIS5" s="748"/>
      <c r="DIT5" s="748"/>
      <c r="DIU5" s="748"/>
      <c r="DIV5" s="748"/>
      <c r="DIW5" s="748"/>
      <c r="DIX5" s="748"/>
      <c r="DIY5" s="748"/>
      <c r="DIZ5" s="748"/>
      <c r="DJA5" s="748"/>
      <c r="DJB5" s="748"/>
      <c r="DJC5" s="748"/>
      <c r="DJD5" s="748"/>
      <c r="DJE5" s="748"/>
      <c r="DJF5" s="748"/>
      <c r="DJG5" s="748"/>
      <c r="DJH5" s="748"/>
      <c r="DJI5" s="748"/>
      <c r="DJJ5" s="748"/>
      <c r="DJK5" s="748"/>
      <c r="DJL5" s="748"/>
      <c r="DJM5" s="748"/>
      <c r="DJN5" s="748"/>
      <c r="DJO5" s="748"/>
      <c r="DJP5" s="748"/>
      <c r="DJQ5" s="748"/>
      <c r="DJR5" s="748"/>
      <c r="DJS5" s="748"/>
      <c r="DJT5" s="747"/>
      <c r="DJU5" s="748"/>
      <c r="DJV5" s="748"/>
      <c r="DJW5" s="748"/>
      <c r="DJX5" s="748"/>
      <c r="DJY5" s="748"/>
      <c r="DJZ5" s="748"/>
      <c r="DKA5" s="748"/>
      <c r="DKB5" s="748"/>
      <c r="DKC5" s="748"/>
      <c r="DKD5" s="748"/>
      <c r="DKE5" s="748"/>
      <c r="DKF5" s="748"/>
      <c r="DKG5" s="748"/>
      <c r="DKH5" s="748"/>
      <c r="DKI5" s="748"/>
      <c r="DKJ5" s="748"/>
      <c r="DKK5" s="748"/>
      <c r="DKL5" s="748"/>
      <c r="DKM5" s="748"/>
      <c r="DKN5" s="748"/>
      <c r="DKO5" s="748"/>
      <c r="DKP5" s="748"/>
      <c r="DKQ5" s="748"/>
      <c r="DKR5" s="748"/>
      <c r="DKS5" s="748"/>
      <c r="DKT5" s="748"/>
      <c r="DKU5" s="748"/>
      <c r="DKV5" s="748"/>
      <c r="DKW5" s="748"/>
      <c r="DKX5" s="748"/>
      <c r="DKY5" s="747"/>
      <c r="DKZ5" s="748"/>
      <c r="DLA5" s="748"/>
      <c r="DLB5" s="748"/>
      <c r="DLC5" s="748"/>
      <c r="DLD5" s="748"/>
      <c r="DLE5" s="748"/>
      <c r="DLF5" s="748"/>
      <c r="DLG5" s="748"/>
      <c r="DLH5" s="748"/>
      <c r="DLI5" s="748"/>
      <c r="DLJ5" s="748"/>
      <c r="DLK5" s="748"/>
      <c r="DLL5" s="748"/>
      <c r="DLM5" s="748"/>
      <c r="DLN5" s="748"/>
      <c r="DLO5" s="748"/>
      <c r="DLP5" s="748"/>
      <c r="DLQ5" s="748"/>
      <c r="DLR5" s="748"/>
      <c r="DLS5" s="748"/>
      <c r="DLT5" s="748"/>
      <c r="DLU5" s="748"/>
      <c r="DLV5" s="748"/>
      <c r="DLW5" s="748"/>
      <c r="DLX5" s="748"/>
      <c r="DLY5" s="748"/>
      <c r="DLZ5" s="748"/>
      <c r="DMA5" s="748"/>
      <c r="DMB5" s="748"/>
      <c r="DMC5" s="748"/>
      <c r="DMD5" s="747"/>
      <c r="DME5" s="748"/>
      <c r="DMF5" s="748"/>
      <c r="DMG5" s="748"/>
      <c r="DMH5" s="748"/>
      <c r="DMI5" s="748"/>
      <c r="DMJ5" s="748"/>
      <c r="DMK5" s="748"/>
      <c r="DML5" s="748"/>
      <c r="DMM5" s="748"/>
      <c r="DMN5" s="748"/>
      <c r="DMO5" s="748"/>
      <c r="DMP5" s="748"/>
      <c r="DMQ5" s="748"/>
      <c r="DMR5" s="748"/>
      <c r="DMS5" s="748"/>
      <c r="DMT5" s="748"/>
      <c r="DMU5" s="748"/>
      <c r="DMV5" s="748"/>
      <c r="DMW5" s="748"/>
      <c r="DMX5" s="748"/>
      <c r="DMY5" s="748"/>
      <c r="DMZ5" s="748"/>
      <c r="DNA5" s="748"/>
      <c r="DNB5" s="748"/>
      <c r="DNC5" s="748"/>
      <c r="DND5" s="748"/>
      <c r="DNE5" s="748"/>
      <c r="DNF5" s="748"/>
      <c r="DNG5" s="748"/>
      <c r="DNH5" s="748"/>
      <c r="DNI5" s="747"/>
      <c r="DNJ5" s="748"/>
      <c r="DNK5" s="748"/>
      <c r="DNL5" s="748"/>
      <c r="DNM5" s="748"/>
      <c r="DNN5" s="748"/>
      <c r="DNO5" s="748"/>
      <c r="DNP5" s="748"/>
      <c r="DNQ5" s="748"/>
      <c r="DNR5" s="748"/>
      <c r="DNS5" s="748"/>
      <c r="DNT5" s="748"/>
      <c r="DNU5" s="748"/>
      <c r="DNV5" s="748"/>
      <c r="DNW5" s="748"/>
      <c r="DNX5" s="748"/>
      <c r="DNY5" s="748"/>
      <c r="DNZ5" s="748"/>
      <c r="DOA5" s="748"/>
      <c r="DOB5" s="748"/>
      <c r="DOC5" s="748"/>
      <c r="DOD5" s="748"/>
      <c r="DOE5" s="748"/>
      <c r="DOF5" s="748"/>
      <c r="DOG5" s="748"/>
      <c r="DOH5" s="748"/>
      <c r="DOI5" s="748"/>
      <c r="DOJ5" s="748"/>
      <c r="DOK5" s="748"/>
      <c r="DOL5" s="748"/>
      <c r="DOM5" s="748"/>
      <c r="DON5" s="747"/>
      <c r="DOO5" s="748"/>
      <c r="DOP5" s="748"/>
      <c r="DOQ5" s="748"/>
      <c r="DOR5" s="748"/>
      <c r="DOS5" s="748"/>
      <c r="DOT5" s="748"/>
      <c r="DOU5" s="748"/>
      <c r="DOV5" s="748"/>
      <c r="DOW5" s="748"/>
      <c r="DOX5" s="748"/>
      <c r="DOY5" s="748"/>
      <c r="DOZ5" s="748"/>
      <c r="DPA5" s="748"/>
      <c r="DPB5" s="748"/>
      <c r="DPC5" s="748"/>
      <c r="DPD5" s="748"/>
      <c r="DPE5" s="748"/>
      <c r="DPF5" s="748"/>
      <c r="DPG5" s="748"/>
      <c r="DPH5" s="748"/>
      <c r="DPI5" s="748"/>
      <c r="DPJ5" s="748"/>
      <c r="DPK5" s="748"/>
      <c r="DPL5" s="748"/>
      <c r="DPM5" s="748"/>
      <c r="DPN5" s="748"/>
      <c r="DPO5" s="748"/>
      <c r="DPP5" s="748"/>
      <c r="DPQ5" s="748"/>
      <c r="DPR5" s="748"/>
      <c r="DPS5" s="747"/>
      <c r="DPT5" s="748"/>
      <c r="DPU5" s="748"/>
      <c r="DPV5" s="748"/>
      <c r="DPW5" s="748"/>
      <c r="DPX5" s="748"/>
      <c r="DPY5" s="748"/>
      <c r="DPZ5" s="748"/>
      <c r="DQA5" s="748"/>
      <c r="DQB5" s="748"/>
      <c r="DQC5" s="748"/>
      <c r="DQD5" s="748"/>
      <c r="DQE5" s="748"/>
      <c r="DQF5" s="748"/>
      <c r="DQG5" s="748"/>
      <c r="DQH5" s="748"/>
      <c r="DQI5" s="748"/>
      <c r="DQJ5" s="748"/>
      <c r="DQK5" s="748"/>
      <c r="DQL5" s="748"/>
      <c r="DQM5" s="748"/>
      <c r="DQN5" s="748"/>
      <c r="DQO5" s="748"/>
      <c r="DQP5" s="748"/>
      <c r="DQQ5" s="748"/>
      <c r="DQR5" s="748"/>
      <c r="DQS5" s="748"/>
      <c r="DQT5" s="748"/>
      <c r="DQU5" s="748"/>
      <c r="DQV5" s="748"/>
      <c r="DQW5" s="748"/>
      <c r="DQX5" s="747"/>
      <c r="DQY5" s="748"/>
      <c r="DQZ5" s="748"/>
      <c r="DRA5" s="748"/>
      <c r="DRB5" s="748"/>
      <c r="DRC5" s="748"/>
      <c r="DRD5" s="748"/>
      <c r="DRE5" s="748"/>
      <c r="DRF5" s="748"/>
      <c r="DRG5" s="748"/>
      <c r="DRH5" s="748"/>
      <c r="DRI5" s="748"/>
      <c r="DRJ5" s="748"/>
      <c r="DRK5" s="748"/>
      <c r="DRL5" s="748"/>
      <c r="DRM5" s="748"/>
      <c r="DRN5" s="748"/>
      <c r="DRO5" s="748"/>
      <c r="DRP5" s="748"/>
      <c r="DRQ5" s="748"/>
      <c r="DRR5" s="748"/>
      <c r="DRS5" s="748"/>
      <c r="DRT5" s="748"/>
      <c r="DRU5" s="748"/>
      <c r="DRV5" s="748"/>
      <c r="DRW5" s="748"/>
      <c r="DRX5" s="748"/>
      <c r="DRY5" s="748"/>
      <c r="DRZ5" s="748"/>
      <c r="DSA5" s="748"/>
      <c r="DSB5" s="748"/>
      <c r="DSC5" s="747"/>
      <c r="DSD5" s="748"/>
      <c r="DSE5" s="748"/>
      <c r="DSF5" s="748"/>
      <c r="DSG5" s="748"/>
      <c r="DSH5" s="748"/>
      <c r="DSI5" s="748"/>
      <c r="DSJ5" s="748"/>
      <c r="DSK5" s="748"/>
      <c r="DSL5" s="748"/>
      <c r="DSM5" s="748"/>
      <c r="DSN5" s="748"/>
      <c r="DSO5" s="748"/>
      <c r="DSP5" s="748"/>
      <c r="DSQ5" s="748"/>
      <c r="DSR5" s="748"/>
      <c r="DSS5" s="748"/>
      <c r="DST5" s="748"/>
      <c r="DSU5" s="748"/>
      <c r="DSV5" s="748"/>
      <c r="DSW5" s="748"/>
      <c r="DSX5" s="748"/>
      <c r="DSY5" s="748"/>
      <c r="DSZ5" s="748"/>
      <c r="DTA5" s="748"/>
      <c r="DTB5" s="748"/>
      <c r="DTC5" s="748"/>
      <c r="DTD5" s="748"/>
      <c r="DTE5" s="748"/>
      <c r="DTF5" s="748"/>
      <c r="DTG5" s="748"/>
      <c r="DTH5" s="747"/>
      <c r="DTI5" s="748"/>
      <c r="DTJ5" s="748"/>
      <c r="DTK5" s="748"/>
      <c r="DTL5" s="748"/>
      <c r="DTM5" s="748"/>
      <c r="DTN5" s="748"/>
      <c r="DTO5" s="748"/>
      <c r="DTP5" s="748"/>
      <c r="DTQ5" s="748"/>
      <c r="DTR5" s="748"/>
      <c r="DTS5" s="748"/>
      <c r="DTT5" s="748"/>
      <c r="DTU5" s="748"/>
      <c r="DTV5" s="748"/>
      <c r="DTW5" s="748"/>
      <c r="DTX5" s="748"/>
      <c r="DTY5" s="748"/>
      <c r="DTZ5" s="748"/>
      <c r="DUA5" s="748"/>
      <c r="DUB5" s="748"/>
      <c r="DUC5" s="748"/>
      <c r="DUD5" s="748"/>
      <c r="DUE5" s="748"/>
      <c r="DUF5" s="748"/>
      <c r="DUG5" s="748"/>
      <c r="DUH5" s="748"/>
      <c r="DUI5" s="748"/>
      <c r="DUJ5" s="748"/>
      <c r="DUK5" s="748"/>
      <c r="DUL5" s="748"/>
      <c r="DUM5" s="747"/>
      <c r="DUN5" s="748"/>
      <c r="DUO5" s="748"/>
      <c r="DUP5" s="748"/>
      <c r="DUQ5" s="748"/>
      <c r="DUR5" s="748"/>
      <c r="DUS5" s="748"/>
      <c r="DUT5" s="748"/>
      <c r="DUU5" s="748"/>
      <c r="DUV5" s="748"/>
      <c r="DUW5" s="748"/>
      <c r="DUX5" s="748"/>
      <c r="DUY5" s="748"/>
      <c r="DUZ5" s="748"/>
      <c r="DVA5" s="748"/>
      <c r="DVB5" s="748"/>
      <c r="DVC5" s="748"/>
      <c r="DVD5" s="748"/>
      <c r="DVE5" s="748"/>
      <c r="DVF5" s="748"/>
      <c r="DVG5" s="748"/>
      <c r="DVH5" s="748"/>
      <c r="DVI5" s="748"/>
      <c r="DVJ5" s="748"/>
      <c r="DVK5" s="748"/>
      <c r="DVL5" s="748"/>
      <c r="DVM5" s="748"/>
      <c r="DVN5" s="748"/>
      <c r="DVO5" s="748"/>
      <c r="DVP5" s="748"/>
      <c r="DVQ5" s="748"/>
      <c r="DVR5" s="747"/>
      <c r="DVS5" s="748"/>
      <c r="DVT5" s="748"/>
      <c r="DVU5" s="748"/>
      <c r="DVV5" s="748"/>
      <c r="DVW5" s="748"/>
      <c r="DVX5" s="748"/>
      <c r="DVY5" s="748"/>
      <c r="DVZ5" s="748"/>
      <c r="DWA5" s="748"/>
      <c r="DWB5" s="748"/>
      <c r="DWC5" s="748"/>
      <c r="DWD5" s="748"/>
      <c r="DWE5" s="748"/>
      <c r="DWF5" s="748"/>
      <c r="DWG5" s="748"/>
      <c r="DWH5" s="748"/>
      <c r="DWI5" s="748"/>
      <c r="DWJ5" s="748"/>
      <c r="DWK5" s="748"/>
      <c r="DWL5" s="748"/>
      <c r="DWM5" s="748"/>
      <c r="DWN5" s="748"/>
      <c r="DWO5" s="748"/>
      <c r="DWP5" s="748"/>
      <c r="DWQ5" s="748"/>
      <c r="DWR5" s="748"/>
      <c r="DWS5" s="748"/>
      <c r="DWT5" s="748"/>
      <c r="DWU5" s="748"/>
      <c r="DWV5" s="748"/>
      <c r="DWW5" s="747"/>
      <c r="DWX5" s="748"/>
      <c r="DWY5" s="748"/>
      <c r="DWZ5" s="748"/>
      <c r="DXA5" s="748"/>
      <c r="DXB5" s="748"/>
      <c r="DXC5" s="748"/>
      <c r="DXD5" s="748"/>
      <c r="DXE5" s="748"/>
      <c r="DXF5" s="748"/>
      <c r="DXG5" s="748"/>
      <c r="DXH5" s="748"/>
      <c r="DXI5" s="748"/>
      <c r="DXJ5" s="748"/>
      <c r="DXK5" s="748"/>
      <c r="DXL5" s="748"/>
      <c r="DXM5" s="748"/>
      <c r="DXN5" s="748"/>
      <c r="DXO5" s="748"/>
      <c r="DXP5" s="748"/>
      <c r="DXQ5" s="748"/>
      <c r="DXR5" s="748"/>
      <c r="DXS5" s="748"/>
      <c r="DXT5" s="748"/>
      <c r="DXU5" s="748"/>
      <c r="DXV5" s="748"/>
      <c r="DXW5" s="748"/>
      <c r="DXX5" s="748"/>
      <c r="DXY5" s="748"/>
      <c r="DXZ5" s="748"/>
      <c r="DYA5" s="748"/>
      <c r="DYB5" s="747"/>
      <c r="DYC5" s="748"/>
      <c r="DYD5" s="748"/>
      <c r="DYE5" s="748"/>
      <c r="DYF5" s="748"/>
      <c r="DYG5" s="748"/>
      <c r="DYH5" s="748"/>
      <c r="DYI5" s="748"/>
      <c r="DYJ5" s="748"/>
      <c r="DYK5" s="748"/>
      <c r="DYL5" s="748"/>
      <c r="DYM5" s="748"/>
      <c r="DYN5" s="748"/>
      <c r="DYO5" s="748"/>
      <c r="DYP5" s="748"/>
      <c r="DYQ5" s="748"/>
      <c r="DYR5" s="748"/>
      <c r="DYS5" s="748"/>
      <c r="DYT5" s="748"/>
      <c r="DYU5" s="748"/>
      <c r="DYV5" s="748"/>
      <c r="DYW5" s="748"/>
      <c r="DYX5" s="748"/>
      <c r="DYY5" s="748"/>
      <c r="DYZ5" s="748"/>
      <c r="DZA5" s="748"/>
      <c r="DZB5" s="748"/>
      <c r="DZC5" s="748"/>
      <c r="DZD5" s="748"/>
      <c r="DZE5" s="748"/>
      <c r="DZF5" s="748"/>
      <c r="DZG5" s="747"/>
      <c r="DZH5" s="748"/>
      <c r="DZI5" s="748"/>
      <c r="DZJ5" s="748"/>
      <c r="DZK5" s="748"/>
      <c r="DZL5" s="748"/>
      <c r="DZM5" s="748"/>
      <c r="DZN5" s="748"/>
      <c r="DZO5" s="748"/>
      <c r="DZP5" s="748"/>
      <c r="DZQ5" s="748"/>
      <c r="DZR5" s="748"/>
      <c r="DZS5" s="748"/>
      <c r="DZT5" s="748"/>
      <c r="DZU5" s="748"/>
      <c r="DZV5" s="748"/>
      <c r="DZW5" s="748"/>
      <c r="DZX5" s="748"/>
      <c r="DZY5" s="748"/>
      <c r="DZZ5" s="748"/>
      <c r="EAA5" s="748"/>
      <c r="EAB5" s="748"/>
      <c r="EAC5" s="748"/>
      <c r="EAD5" s="748"/>
      <c r="EAE5" s="748"/>
      <c r="EAF5" s="748"/>
      <c r="EAG5" s="748"/>
      <c r="EAH5" s="748"/>
      <c r="EAI5" s="748"/>
      <c r="EAJ5" s="748"/>
      <c r="EAK5" s="748"/>
      <c r="EAL5" s="747"/>
      <c r="EAM5" s="748"/>
      <c r="EAN5" s="748"/>
      <c r="EAO5" s="748"/>
      <c r="EAP5" s="748"/>
      <c r="EAQ5" s="748"/>
      <c r="EAR5" s="748"/>
      <c r="EAS5" s="748"/>
      <c r="EAT5" s="748"/>
      <c r="EAU5" s="748"/>
      <c r="EAV5" s="748"/>
      <c r="EAW5" s="748"/>
      <c r="EAX5" s="748"/>
      <c r="EAY5" s="748"/>
      <c r="EAZ5" s="748"/>
      <c r="EBA5" s="748"/>
      <c r="EBB5" s="748"/>
      <c r="EBC5" s="748"/>
      <c r="EBD5" s="748"/>
      <c r="EBE5" s="748"/>
      <c r="EBF5" s="748"/>
      <c r="EBG5" s="748"/>
      <c r="EBH5" s="748"/>
      <c r="EBI5" s="748"/>
      <c r="EBJ5" s="748"/>
      <c r="EBK5" s="748"/>
      <c r="EBL5" s="748"/>
      <c r="EBM5" s="748"/>
      <c r="EBN5" s="748"/>
      <c r="EBO5" s="748"/>
      <c r="EBP5" s="748"/>
      <c r="EBQ5" s="747"/>
      <c r="EBR5" s="748"/>
      <c r="EBS5" s="748"/>
      <c r="EBT5" s="748"/>
      <c r="EBU5" s="748"/>
      <c r="EBV5" s="748"/>
      <c r="EBW5" s="748"/>
      <c r="EBX5" s="748"/>
      <c r="EBY5" s="748"/>
      <c r="EBZ5" s="748"/>
      <c r="ECA5" s="748"/>
      <c r="ECB5" s="748"/>
      <c r="ECC5" s="748"/>
      <c r="ECD5" s="748"/>
      <c r="ECE5" s="748"/>
      <c r="ECF5" s="748"/>
      <c r="ECG5" s="748"/>
      <c r="ECH5" s="748"/>
      <c r="ECI5" s="748"/>
      <c r="ECJ5" s="748"/>
      <c r="ECK5" s="748"/>
      <c r="ECL5" s="748"/>
      <c r="ECM5" s="748"/>
      <c r="ECN5" s="748"/>
      <c r="ECO5" s="748"/>
      <c r="ECP5" s="748"/>
      <c r="ECQ5" s="748"/>
      <c r="ECR5" s="748"/>
      <c r="ECS5" s="748"/>
      <c r="ECT5" s="748"/>
      <c r="ECU5" s="748"/>
      <c r="ECV5" s="747"/>
      <c r="ECW5" s="748"/>
      <c r="ECX5" s="748"/>
      <c r="ECY5" s="748"/>
      <c r="ECZ5" s="748"/>
      <c r="EDA5" s="748"/>
      <c r="EDB5" s="748"/>
      <c r="EDC5" s="748"/>
      <c r="EDD5" s="748"/>
      <c r="EDE5" s="748"/>
      <c r="EDF5" s="748"/>
      <c r="EDG5" s="748"/>
      <c r="EDH5" s="748"/>
      <c r="EDI5" s="748"/>
      <c r="EDJ5" s="748"/>
      <c r="EDK5" s="748"/>
      <c r="EDL5" s="748"/>
      <c r="EDM5" s="748"/>
      <c r="EDN5" s="748"/>
      <c r="EDO5" s="748"/>
      <c r="EDP5" s="748"/>
      <c r="EDQ5" s="748"/>
      <c r="EDR5" s="748"/>
      <c r="EDS5" s="748"/>
      <c r="EDT5" s="748"/>
      <c r="EDU5" s="748"/>
      <c r="EDV5" s="748"/>
      <c r="EDW5" s="748"/>
      <c r="EDX5" s="748"/>
      <c r="EDY5" s="748"/>
      <c r="EDZ5" s="748"/>
      <c r="EEA5" s="747"/>
      <c r="EEB5" s="748"/>
      <c r="EEC5" s="748"/>
      <c r="EED5" s="748"/>
      <c r="EEE5" s="748"/>
      <c r="EEF5" s="748"/>
      <c r="EEG5" s="748"/>
      <c r="EEH5" s="748"/>
      <c r="EEI5" s="748"/>
      <c r="EEJ5" s="748"/>
      <c r="EEK5" s="748"/>
      <c r="EEL5" s="748"/>
      <c r="EEM5" s="748"/>
      <c r="EEN5" s="748"/>
      <c r="EEO5" s="748"/>
      <c r="EEP5" s="748"/>
      <c r="EEQ5" s="748"/>
      <c r="EER5" s="748"/>
      <c r="EES5" s="748"/>
      <c r="EET5" s="748"/>
      <c r="EEU5" s="748"/>
      <c r="EEV5" s="748"/>
      <c r="EEW5" s="748"/>
      <c r="EEX5" s="748"/>
      <c r="EEY5" s="748"/>
      <c r="EEZ5" s="748"/>
      <c r="EFA5" s="748"/>
      <c r="EFB5" s="748"/>
      <c r="EFC5" s="748"/>
      <c r="EFD5" s="748"/>
      <c r="EFE5" s="748"/>
      <c r="EFF5" s="747"/>
      <c r="EFG5" s="748"/>
      <c r="EFH5" s="748"/>
      <c r="EFI5" s="748"/>
      <c r="EFJ5" s="748"/>
      <c r="EFK5" s="748"/>
      <c r="EFL5" s="748"/>
      <c r="EFM5" s="748"/>
      <c r="EFN5" s="748"/>
      <c r="EFO5" s="748"/>
      <c r="EFP5" s="748"/>
      <c r="EFQ5" s="748"/>
      <c r="EFR5" s="748"/>
      <c r="EFS5" s="748"/>
      <c r="EFT5" s="748"/>
      <c r="EFU5" s="748"/>
      <c r="EFV5" s="748"/>
      <c r="EFW5" s="748"/>
      <c r="EFX5" s="748"/>
      <c r="EFY5" s="748"/>
      <c r="EFZ5" s="748"/>
      <c r="EGA5" s="748"/>
      <c r="EGB5" s="748"/>
      <c r="EGC5" s="748"/>
      <c r="EGD5" s="748"/>
      <c r="EGE5" s="748"/>
      <c r="EGF5" s="748"/>
      <c r="EGG5" s="748"/>
      <c r="EGH5" s="748"/>
      <c r="EGI5" s="748"/>
      <c r="EGJ5" s="748"/>
      <c r="EGK5" s="747"/>
      <c r="EGL5" s="748"/>
      <c r="EGM5" s="748"/>
      <c r="EGN5" s="748"/>
      <c r="EGO5" s="748"/>
      <c r="EGP5" s="748"/>
      <c r="EGQ5" s="748"/>
      <c r="EGR5" s="748"/>
      <c r="EGS5" s="748"/>
      <c r="EGT5" s="748"/>
      <c r="EGU5" s="748"/>
      <c r="EGV5" s="748"/>
      <c r="EGW5" s="748"/>
      <c r="EGX5" s="748"/>
      <c r="EGY5" s="748"/>
      <c r="EGZ5" s="748"/>
      <c r="EHA5" s="748"/>
      <c r="EHB5" s="748"/>
      <c r="EHC5" s="748"/>
      <c r="EHD5" s="748"/>
      <c r="EHE5" s="748"/>
      <c r="EHF5" s="748"/>
      <c r="EHG5" s="748"/>
      <c r="EHH5" s="748"/>
      <c r="EHI5" s="748"/>
      <c r="EHJ5" s="748"/>
      <c r="EHK5" s="748"/>
      <c r="EHL5" s="748"/>
      <c r="EHM5" s="748"/>
      <c r="EHN5" s="748"/>
      <c r="EHO5" s="748"/>
      <c r="EHP5" s="747"/>
      <c r="EHQ5" s="748"/>
      <c r="EHR5" s="748"/>
      <c r="EHS5" s="748"/>
      <c r="EHT5" s="748"/>
      <c r="EHU5" s="748"/>
      <c r="EHV5" s="748"/>
      <c r="EHW5" s="748"/>
      <c r="EHX5" s="748"/>
      <c r="EHY5" s="748"/>
      <c r="EHZ5" s="748"/>
      <c r="EIA5" s="748"/>
      <c r="EIB5" s="748"/>
      <c r="EIC5" s="748"/>
      <c r="EID5" s="748"/>
      <c r="EIE5" s="748"/>
      <c r="EIF5" s="748"/>
      <c r="EIG5" s="748"/>
      <c r="EIH5" s="748"/>
      <c r="EII5" s="748"/>
      <c r="EIJ5" s="748"/>
      <c r="EIK5" s="748"/>
      <c r="EIL5" s="748"/>
      <c r="EIM5" s="748"/>
      <c r="EIN5" s="748"/>
      <c r="EIO5" s="748"/>
      <c r="EIP5" s="748"/>
      <c r="EIQ5" s="748"/>
      <c r="EIR5" s="748"/>
      <c r="EIS5" s="748"/>
      <c r="EIT5" s="748"/>
      <c r="EIU5" s="747"/>
      <c r="EIV5" s="748"/>
      <c r="EIW5" s="748"/>
      <c r="EIX5" s="748"/>
      <c r="EIY5" s="748"/>
      <c r="EIZ5" s="748"/>
      <c r="EJA5" s="748"/>
      <c r="EJB5" s="748"/>
      <c r="EJC5" s="748"/>
      <c r="EJD5" s="748"/>
      <c r="EJE5" s="748"/>
      <c r="EJF5" s="748"/>
      <c r="EJG5" s="748"/>
      <c r="EJH5" s="748"/>
      <c r="EJI5" s="748"/>
      <c r="EJJ5" s="748"/>
      <c r="EJK5" s="748"/>
      <c r="EJL5" s="748"/>
      <c r="EJM5" s="748"/>
      <c r="EJN5" s="748"/>
      <c r="EJO5" s="748"/>
      <c r="EJP5" s="748"/>
      <c r="EJQ5" s="748"/>
      <c r="EJR5" s="748"/>
      <c r="EJS5" s="748"/>
      <c r="EJT5" s="748"/>
      <c r="EJU5" s="748"/>
      <c r="EJV5" s="748"/>
      <c r="EJW5" s="748"/>
      <c r="EJX5" s="748"/>
      <c r="EJY5" s="748"/>
      <c r="EJZ5" s="747"/>
      <c r="EKA5" s="748"/>
      <c r="EKB5" s="748"/>
      <c r="EKC5" s="748"/>
      <c r="EKD5" s="748"/>
      <c r="EKE5" s="748"/>
      <c r="EKF5" s="748"/>
      <c r="EKG5" s="748"/>
      <c r="EKH5" s="748"/>
      <c r="EKI5" s="748"/>
      <c r="EKJ5" s="748"/>
      <c r="EKK5" s="748"/>
      <c r="EKL5" s="748"/>
      <c r="EKM5" s="748"/>
      <c r="EKN5" s="748"/>
      <c r="EKO5" s="748"/>
      <c r="EKP5" s="748"/>
      <c r="EKQ5" s="748"/>
      <c r="EKR5" s="748"/>
      <c r="EKS5" s="748"/>
      <c r="EKT5" s="748"/>
      <c r="EKU5" s="748"/>
      <c r="EKV5" s="748"/>
      <c r="EKW5" s="748"/>
      <c r="EKX5" s="748"/>
      <c r="EKY5" s="748"/>
      <c r="EKZ5" s="748"/>
      <c r="ELA5" s="748"/>
      <c r="ELB5" s="748"/>
      <c r="ELC5" s="748"/>
      <c r="ELD5" s="748"/>
      <c r="ELE5" s="747"/>
      <c r="ELF5" s="748"/>
      <c r="ELG5" s="748"/>
      <c r="ELH5" s="748"/>
      <c r="ELI5" s="748"/>
      <c r="ELJ5" s="748"/>
      <c r="ELK5" s="748"/>
      <c r="ELL5" s="748"/>
      <c r="ELM5" s="748"/>
      <c r="ELN5" s="748"/>
      <c r="ELO5" s="748"/>
      <c r="ELP5" s="748"/>
      <c r="ELQ5" s="748"/>
      <c r="ELR5" s="748"/>
      <c r="ELS5" s="748"/>
      <c r="ELT5" s="748"/>
      <c r="ELU5" s="748"/>
      <c r="ELV5" s="748"/>
      <c r="ELW5" s="748"/>
      <c r="ELX5" s="748"/>
      <c r="ELY5" s="748"/>
      <c r="ELZ5" s="748"/>
      <c r="EMA5" s="748"/>
      <c r="EMB5" s="748"/>
      <c r="EMC5" s="748"/>
      <c r="EMD5" s="748"/>
      <c r="EME5" s="748"/>
      <c r="EMF5" s="748"/>
      <c r="EMG5" s="748"/>
      <c r="EMH5" s="748"/>
      <c r="EMI5" s="748"/>
      <c r="EMJ5" s="747"/>
      <c r="EMK5" s="748"/>
      <c r="EML5" s="748"/>
      <c r="EMM5" s="748"/>
      <c r="EMN5" s="748"/>
      <c r="EMO5" s="748"/>
      <c r="EMP5" s="748"/>
      <c r="EMQ5" s="748"/>
      <c r="EMR5" s="748"/>
      <c r="EMS5" s="748"/>
      <c r="EMT5" s="748"/>
      <c r="EMU5" s="748"/>
      <c r="EMV5" s="748"/>
      <c r="EMW5" s="748"/>
      <c r="EMX5" s="748"/>
      <c r="EMY5" s="748"/>
      <c r="EMZ5" s="748"/>
      <c r="ENA5" s="748"/>
      <c r="ENB5" s="748"/>
      <c r="ENC5" s="748"/>
      <c r="END5" s="748"/>
      <c r="ENE5" s="748"/>
      <c r="ENF5" s="748"/>
      <c r="ENG5" s="748"/>
      <c r="ENH5" s="748"/>
      <c r="ENI5" s="748"/>
      <c r="ENJ5" s="748"/>
      <c r="ENK5" s="748"/>
      <c r="ENL5" s="748"/>
      <c r="ENM5" s="748"/>
      <c r="ENN5" s="748"/>
      <c r="ENO5" s="747"/>
      <c r="ENP5" s="748"/>
      <c r="ENQ5" s="748"/>
      <c r="ENR5" s="748"/>
      <c r="ENS5" s="748"/>
      <c r="ENT5" s="748"/>
      <c r="ENU5" s="748"/>
      <c r="ENV5" s="748"/>
      <c r="ENW5" s="748"/>
      <c r="ENX5" s="748"/>
      <c r="ENY5" s="748"/>
      <c r="ENZ5" s="748"/>
      <c r="EOA5" s="748"/>
      <c r="EOB5" s="748"/>
      <c r="EOC5" s="748"/>
      <c r="EOD5" s="748"/>
      <c r="EOE5" s="748"/>
      <c r="EOF5" s="748"/>
      <c r="EOG5" s="748"/>
      <c r="EOH5" s="748"/>
      <c r="EOI5" s="748"/>
      <c r="EOJ5" s="748"/>
      <c r="EOK5" s="748"/>
      <c r="EOL5" s="748"/>
      <c r="EOM5" s="748"/>
      <c r="EON5" s="748"/>
      <c r="EOO5" s="748"/>
      <c r="EOP5" s="748"/>
      <c r="EOQ5" s="748"/>
      <c r="EOR5" s="748"/>
      <c r="EOS5" s="748"/>
      <c r="EOT5" s="747"/>
      <c r="EOU5" s="748"/>
      <c r="EOV5" s="748"/>
      <c r="EOW5" s="748"/>
      <c r="EOX5" s="748"/>
      <c r="EOY5" s="748"/>
      <c r="EOZ5" s="748"/>
      <c r="EPA5" s="748"/>
      <c r="EPB5" s="748"/>
      <c r="EPC5" s="748"/>
      <c r="EPD5" s="748"/>
      <c r="EPE5" s="748"/>
      <c r="EPF5" s="748"/>
      <c r="EPG5" s="748"/>
      <c r="EPH5" s="748"/>
      <c r="EPI5" s="748"/>
      <c r="EPJ5" s="748"/>
      <c r="EPK5" s="748"/>
      <c r="EPL5" s="748"/>
      <c r="EPM5" s="748"/>
      <c r="EPN5" s="748"/>
      <c r="EPO5" s="748"/>
      <c r="EPP5" s="748"/>
      <c r="EPQ5" s="748"/>
      <c r="EPR5" s="748"/>
      <c r="EPS5" s="748"/>
      <c r="EPT5" s="748"/>
      <c r="EPU5" s="748"/>
      <c r="EPV5" s="748"/>
      <c r="EPW5" s="748"/>
      <c r="EPX5" s="748"/>
      <c r="EPY5" s="747"/>
      <c r="EPZ5" s="748"/>
      <c r="EQA5" s="748"/>
      <c r="EQB5" s="748"/>
      <c r="EQC5" s="748"/>
      <c r="EQD5" s="748"/>
      <c r="EQE5" s="748"/>
      <c r="EQF5" s="748"/>
      <c r="EQG5" s="748"/>
      <c r="EQH5" s="748"/>
      <c r="EQI5" s="748"/>
      <c r="EQJ5" s="748"/>
      <c r="EQK5" s="748"/>
      <c r="EQL5" s="748"/>
      <c r="EQM5" s="748"/>
      <c r="EQN5" s="748"/>
      <c r="EQO5" s="748"/>
      <c r="EQP5" s="748"/>
      <c r="EQQ5" s="748"/>
      <c r="EQR5" s="748"/>
      <c r="EQS5" s="748"/>
      <c r="EQT5" s="748"/>
      <c r="EQU5" s="748"/>
      <c r="EQV5" s="748"/>
      <c r="EQW5" s="748"/>
      <c r="EQX5" s="748"/>
      <c r="EQY5" s="748"/>
      <c r="EQZ5" s="748"/>
      <c r="ERA5" s="748"/>
      <c r="ERB5" s="748"/>
      <c r="ERC5" s="748"/>
      <c r="ERD5" s="747"/>
      <c r="ERE5" s="748"/>
      <c r="ERF5" s="748"/>
      <c r="ERG5" s="748"/>
      <c r="ERH5" s="748"/>
      <c r="ERI5" s="748"/>
      <c r="ERJ5" s="748"/>
      <c r="ERK5" s="748"/>
      <c r="ERL5" s="748"/>
      <c r="ERM5" s="748"/>
      <c r="ERN5" s="748"/>
      <c r="ERO5" s="748"/>
      <c r="ERP5" s="748"/>
      <c r="ERQ5" s="748"/>
      <c r="ERR5" s="748"/>
      <c r="ERS5" s="748"/>
      <c r="ERT5" s="748"/>
      <c r="ERU5" s="748"/>
      <c r="ERV5" s="748"/>
      <c r="ERW5" s="748"/>
      <c r="ERX5" s="748"/>
      <c r="ERY5" s="748"/>
      <c r="ERZ5" s="748"/>
      <c r="ESA5" s="748"/>
      <c r="ESB5" s="748"/>
      <c r="ESC5" s="748"/>
      <c r="ESD5" s="748"/>
      <c r="ESE5" s="748"/>
      <c r="ESF5" s="748"/>
      <c r="ESG5" s="748"/>
      <c r="ESH5" s="748"/>
      <c r="ESI5" s="747"/>
      <c r="ESJ5" s="748"/>
      <c r="ESK5" s="748"/>
      <c r="ESL5" s="748"/>
      <c r="ESM5" s="748"/>
      <c r="ESN5" s="748"/>
      <c r="ESO5" s="748"/>
      <c r="ESP5" s="748"/>
      <c r="ESQ5" s="748"/>
      <c r="ESR5" s="748"/>
      <c r="ESS5" s="748"/>
      <c r="EST5" s="748"/>
      <c r="ESU5" s="748"/>
      <c r="ESV5" s="748"/>
      <c r="ESW5" s="748"/>
      <c r="ESX5" s="748"/>
      <c r="ESY5" s="748"/>
      <c r="ESZ5" s="748"/>
      <c r="ETA5" s="748"/>
      <c r="ETB5" s="748"/>
      <c r="ETC5" s="748"/>
      <c r="ETD5" s="748"/>
      <c r="ETE5" s="748"/>
      <c r="ETF5" s="748"/>
      <c r="ETG5" s="748"/>
      <c r="ETH5" s="748"/>
      <c r="ETI5" s="748"/>
      <c r="ETJ5" s="748"/>
      <c r="ETK5" s="748"/>
      <c r="ETL5" s="748"/>
      <c r="ETM5" s="748"/>
      <c r="ETN5" s="747"/>
      <c r="ETO5" s="748"/>
      <c r="ETP5" s="748"/>
      <c r="ETQ5" s="748"/>
      <c r="ETR5" s="748"/>
      <c r="ETS5" s="748"/>
      <c r="ETT5" s="748"/>
      <c r="ETU5" s="748"/>
      <c r="ETV5" s="748"/>
      <c r="ETW5" s="748"/>
      <c r="ETX5" s="748"/>
      <c r="ETY5" s="748"/>
      <c r="ETZ5" s="748"/>
      <c r="EUA5" s="748"/>
      <c r="EUB5" s="748"/>
      <c r="EUC5" s="748"/>
      <c r="EUD5" s="748"/>
      <c r="EUE5" s="748"/>
      <c r="EUF5" s="748"/>
      <c r="EUG5" s="748"/>
      <c r="EUH5" s="748"/>
      <c r="EUI5" s="748"/>
      <c r="EUJ5" s="748"/>
      <c r="EUK5" s="748"/>
      <c r="EUL5" s="748"/>
      <c r="EUM5" s="748"/>
      <c r="EUN5" s="748"/>
      <c r="EUO5" s="748"/>
      <c r="EUP5" s="748"/>
      <c r="EUQ5" s="748"/>
      <c r="EUR5" s="748"/>
      <c r="EUS5" s="747"/>
      <c r="EUT5" s="748"/>
      <c r="EUU5" s="748"/>
      <c r="EUV5" s="748"/>
      <c r="EUW5" s="748"/>
      <c r="EUX5" s="748"/>
      <c r="EUY5" s="748"/>
      <c r="EUZ5" s="748"/>
      <c r="EVA5" s="748"/>
      <c r="EVB5" s="748"/>
      <c r="EVC5" s="748"/>
      <c r="EVD5" s="748"/>
      <c r="EVE5" s="748"/>
      <c r="EVF5" s="748"/>
      <c r="EVG5" s="748"/>
      <c r="EVH5" s="748"/>
      <c r="EVI5" s="748"/>
      <c r="EVJ5" s="748"/>
      <c r="EVK5" s="748"/>
      <c r="EVL5" s="748"/>
      <c r="EVM5" s="748"/>
      <c r="EVN5" s="748"/>
      <c r="EVO5" s="748"/>
      <c r="EVP5" s="748"/>
      <c r="EVQ5" s="748"/>
      <c r="EVR5" s="748"/>
      <c r="EVS5" s="748"/>
      <c r="EVT5" s="748"/>
      <c r="EVU5" s="748"/>
      <c r="EVV5" s="748"/>
      <c r="EVW5" s="748"/>
      <c r="EVX5" s="747"/>
      <c r="EVY5" s="748"/>
      <c r="EVZ5" s="748"/>
      <c r="EWA5" s="748"/>
      <c r="EWB5" s="748"/>
      <c r="EWC5" s="748"/>
      <c r="EWD5" s="748"/>
      <c r="EWE5" s="748"/>
      <c r="EWF5" s="748"/>
      <c r="EWG5" s="748"/>
      <c r="EWH5" s="748"/>
      <c r="EWI5" s="748"/>
      <c r="EWJ5" s="748"/>
      <c r="EWK5" s="748"/>
      <c r="EWL5" s="748"/>
      <c r="EWM5" s="748"/>
      <c r="EWN5" s="748"/>
      <c r="EWO5" s="748"/>
      <c r="EWP5" s="748"/>
      <c r="EWQ5" s="748"/>
      <c r="EWR5" s="748"/>
      <c r="EWS5" s="748"/>
      <c r="EWT5" s="748"/>
      <c r="EWU5" s="748"/>
      <c r="EWV5" s="748"/>
      <c r="EWW5" s="748"/>
      <c r="EWX5" s="748"/>
      <c r="EWY5" s="748"/>
      <c r="EWZ5" s="748"/>
      <c r="EXA5" s="748"/>
      <c r="EXB5" s="748"/>
      <c r="EXC5" s="747"/>
      <c r="EXD5" s="748"/>
      <c r="EXE5" s="748"/>
      <c r="EXF5" s="748"/>
      <c r="EXG5" s="748"/>
      <c r="EXH5" s="748"/>
      <c r="EXI5" s="748"/>
      <c r="EXJ5" s="748"/>
      <c r="EXK5" s="748"/>
      <c r="EXL5" s="748"/>
      <c r="EXM5" s="748"/>
      <c r="EXN5" s="748"/>
      <c r="EXO5" s="748"/>
      <c r="EXP5" s="748"/>
      <c r="EXQ5" s="748"/>
      <c r="EXR5" s="748"/>
      <c r="EXS5" s="748"/>
      <c r="EXT5" s="748"/>
      <c r="EXU5" s="748"/>
      <c r="EXV5" s="748"/>
      <c r="EXW5" s="748"/>
      <c r="EXX5" s="748"/>
      <c r="EXY5" s="748"/>
      <c r="EXZ5" s="748"/>
      <c r="EYA5" s="748"/>
      <c r="EYB5" s="748"/>
      <c r="EYC5" s="748"/>
      <c r="EYD5" s="748"/>
      <c r="EYE5" s="748"/>
      <c r="EYF5" s="748"/>
      <c r="EYG5" s="748"/>
      <c r="EYH5" s="747"/>
      <c r="EYI5" s="748"/>
      <c r="EYJ5" s="748"/>
      <c r="EYK5" s="748"/>
      <c r="EYL5" s="748"/>
      <c r="EYM5" s="748"/>
      <c r="EYN5" s="748"/>
      <c r="EYO5" s="748"/>
      <c r="EYP5" s="748"/>
      <c r="EYQ5" s="748"/>
      <c r="EYR5" s="748"/>
      <c r="EYS5" s="748"/>
      <c r="EYT5" s="748"/>
      <c r="EYU5" s="748"/>
      <c r="EYV5" s="748"/>
      <c r="EYW5" s="748"/>
      <c r="EYX5" s="748"/>
      <c r="EYY5" s="748"/>
      <c r="EYZ5" s="748"/>
      <c r="EZA5" s="748"/>
      <c r="EZB5" s="748"/>
      <c r="EZC5" s="748"/>
      <c r="EZD5" s="748"/>
      <c r="EZE5" s="748"/>
      <c r="EZF5" s="748"/>
      <c r="EZG5" s="748"/>
      <c r="EZH5" s="748"/>
      <c r="EZI5" s="748"/>
      <c r="EZJ5" s="748"/>
      <c r="EZK5" s="748"/>
      <c r="EZL5" s="748"/>
      <c r="EZM5" s="747"/>
      <c r="EZN5" s="748"/>
      <c r="EZO5" s="748"/>
      <c r="EZP5" s="748"/>
      <c r="EZQ5" s="748"/>
      <c r="EZR5" s="748"/>
      <c r="EZS5" s="748"/>
      <c r="EZT5" s="748"/>
      <c r="EZU5" s="748"/>
      <c r="EZV5" s="748"/>
      <c r="EZW5" s="748"/>
      <c r="EZX5" s="748"/>
      <c r="EZY5" s="748"/>
      <c r="EZZ5" s="748"/>
      <c r="FAA5" s="748"/>
      <c r="FAB5" s="748"/>
      <c r="FAC5" s="748"/>
      <c r="FAD5" s="748"/>
      <c r="FAE5" s="748"/>
      <c r="FAF5" s="748"/>
      <c r="FAG5" s="748"/>
      <c r="FAH5" s="748"/>
      <c r="FAI5" s="748"/>
      <c r="FAJ5" s="748"/>
      <c r="FAK5" s="748"/>
      <c r="FAL5" s="748"/>
      <c r="FAM5" s="748"/>
      <c r="FAN5" s="748"/>
      <c r="FAO5" s="748"/>
      <c r="FAP5" s="748"/>
      <c r="FAQ5" s="748"/>
      <c r="FAR5" s="747"/>
      <c r="FAS5" s="748"/>
      <c r="FAT5" s="748"/>
      <c r="FAU5" s="748"/>
      <c r="FAV5" s="748"/>
      <c r="FAW5" s="748"/>
      <c r="FAX5" s="748"/>
      <c r="FAY5" s="748"/>
      <c r="FAZ5" s="748"/>
      <c r="FBA5" s="748"/>
      <c r="FBB5" s="748"/>
      <c r="FBC5" s="748"/>
      <c r="FBD5" s="748"/>
      <c r="FBE5" s="748"/>
      <c r="FBF5" s="748"/>
      <c r="FBG5" s="748"/>
      <c r="FBH5" s="748"/>
      <c r="FBI5" s="748"/>
      <c r="FBJ5" s="748"/>
      <c r="FBK5" s="748"/>
      <c r="FBL5" s="748"/>
      <c r="FBM5" s="748"/>
      <c r="FBN5" s="748"/>
      <c r="FBO5" s="748"/>
      <c r="FBP5" s="748"/>
      <c r="FBQ5" s="748"/>
      <c r="FBR5" s="748"/>
      <c r="FBS5" s="748"/>
      <c r="FBT5" s="748"/>
      <c r="FBU5" s="748"/>
      <c r="FBV5" s="748"/>
      <c r="FBW5" s="747"/>
      <c r="FBX5" s="748"/>
      <c r="FBY5" s="748"/>
      <c r="FBZ5" s="748"/>
      <c r="FCA5" s="748"/>
      <c r="FCB5" s="748"/>
      <c r="FCC5" s="748"/>
      <c r="FCD5" s="748"/>
      <c r="FCE5" s="748"/>
      <c r="FCF5" s="748"/>
      <c r="FCG5" s="748"/>
      <c r="FCH5" s="748"/>
      <c r="FCI5" s="748"/>
      <c r="FCJ5" s="748"/>
      <c r="FCK5" s="748"/>
      <c r="FCL5" s="748"/>
      <c r="FCM5" s="748"/>
      <c r="FCN5" s="748"/>
      <c r="FCO5" s="748"/>
      <c r="FCP5" s="748"/>
      <c r="FCQ5" s="748"/>
      <c r="FCR5" s="748"/>
      <c r="FCS5" s="748"/>
      <c r="FCT5" s="748"/>
      <c r="FCU5" s="748"/>
      <c r="FCV5" s="748"/>
      <c r="FCW5" s="748"/>
      <c r="FCX5" s="748"/>
      <c r="FCY5" s="748"/>
      <c r="FCZ5" s="748"/>
      <c r="FDA5" s="748"/>
      <c r="FDB5" s="747"/>
      <c r="FDC5" s="748"/>
      <c r="FDD5" s="748"/>
      <c r="FDE5" s="748"/>
      <c r="FDF5" s="748"/>
      <c r="FDG5" s="748"/>
      <c r="FDH5" s="748"/>
      <c r="FDI5" s="748"/>
      <c r="FDJ5" s="748"/>
      <c r="FDK5" s="748"/>
      <c r="FDL5" s="748"/>
      <c r="FDM5" s="748"/>
      <c r="FDN5" s="748"/>
      <c r="FDO5" s="748"/>
      <c r="FDP5" s="748"/>
      <c r="FDQ5" s="748"/>
      <c r="FDR5" s="748"/>
      <c r="FDS5" s="748"/>
      <c r="FDT5" s="748"/>
      <c r="FDU5" s="748"/>
      <c r="FDV5" s="748"/>
      <c r="FDW5" s="748"/>
      <c r="FDX5" s="748"/>
      <c r="FDY5" s="748"/>
      <c r="FDZ5" s="748"/>
      <c r="FEA5" s="748"/>
      <c r="FEB5" s="748"/>
      <c r="FEC5" s="748"/>
      <c r="FED5" s="748"/>
      <c r="FEE5" s="748"/>
      <c r="FEF5" s="748"/>
      <c r="FEG5" s="747"/>
      <c r="FEH5" s="748"/>
      <c r="FEI5" s="748"/>
      <c r="FEJ5" s="748"/>
      <c r="FEK5" s="748"/>
      <c r="FEL5" s="748"/>
      <c r="FEM5" s="748"/>
      <c r="FEN5" s="748"/>
      <c r="FEO5" s="748"/>
      <c r="FEP5" s="748"/>
      <c r="FEQ5" s="748"/>
      <c r="FER5" s="748"/>
      <c r="FES5" s="748"/>
      <c r="FET5" s="748"/>
      <c r="FEU5" s="748"/>
      <c r="FEV5" s="748"/>
      <c r="FEW5" s="748"/>
      <c r="FEX5" s="748"/>
      <c r="FEY5" s="748"/>
      <c r="FEZ5" s="748"/>
      <c r="FFA5" s="748"/>
      <c r="FFB5" s="748"/>
      <c r="FFC5" s="748"/>
      <c r="FFD5" s="748"/>
      <c r="FFE5" s="748"/>
      <c r="FFF5" s="748"/>
      <c r="FFG5" s="748"/>
      <c r="FFH5" s="748"/>
      <c r="FFI5" s="748"/>
      <c r="FFJ5" s="748"/>
      <c r="FFK5" s="748"/>
      <c r="FFL5" s="747"/>
      <c r="FFM5" s="748"/>
      <c r="FFN5" s="748"/>
      <c r="FFO5" s="748"/>
      <c r="FFP5" s="748"/>
      <c r="FFQ5" s="748"/>
      <c r="FFR5" s="748"/>
      <c r="FFS5" s="748"/>
      <c r="FFT5" s="748"/>
      <c r="FFU5" s="748"/>
      <c r="FFV5" s="748"/>
      <c r="FFW5" s="748"/>
      <c r="FFX5" s="748"/>
      <c r="FFY5" s="748"/>
      <c r="FFZ5" s="748"/>
      <c r="FGA5" s="748"/>
      <c r="FGB5" s="748"/>
      <c r="FGC5" s="748"/>
      <c r="FGD5" s="748"/>
      <c r="FGE5" s="748"/>
      <c r="FGF5" s="748"/>
      <c r="FGG5" s="748"/>
      <c r="FGH5" s="748"/>
      <c r="FGI5" s="748"/>
      <c r="FGJ5" s="748"/>
      <c r="FGK5" s="748"/>
      <c r="FGL5" s="748"/>
      <c r="FGM5" s="748"/>
      <c r="FGN5" s="748"/>
      <c r="FGO5" s="748"/>
      <c r="FGP5" s="748"/>
      <c r="FGQ5" s="747"/>
      <c r="FGR5" s="748"/>
      <c r="FGS5" s="748"/>
      <c r="FGT5" s="748"/>
      <c r="FGU5" s="748"/>
      <c r="FGV5" s="748"/>
      <c r="FGW5" s="748"/>
      <c r="FGX5" s="748"/>
      <c r="FGY5" s="748"/>
      <c r="FGZ5" s="748"/>
      <c r="FHA5" s="748"/>
      <c r="FHB5" s="748"/>
      <c r="FHC5" s="748"/>
      <c r="FHD5" s="748"/>
      <c r="FHE5" s="748"/>
      <c r="FHF5" s="748"/>
      <c r="FHG5" s="748"/>
      <c r="FHH5" s="748"/>
      <c r="FHI5" s="748"/>
      <c r="FHJ5" s="748"/>
      <c r="FHK5" s="748"/>
      <c r="FHL5" s="748"/>
      <c r="FHM5" s="748"/>
      <c r="FHN5" s="748"/>
      <c r="FHO5" s="748"/>
      <c r="FHP5" s="748"/>
      <c r="FHQ5" s="748"/>
      <c r="FHR5" s="748"/>
      <c r="FHS5" s="748"/>
      <c r="FHT5" s="748"/>
      <c r="FHU5" s="748"/>
      <c r="FHV5" s="747"/>
      <c r="FHW5" s="748"/>
      <c r="FHX5" s="748"/>
      <c r="FHY5" s="748"/>
      <c r="FHZ5" s="748"/>
      <c r="FIA5" s="748"/>
      <c r="FIB5" s="748"/>
      <c r="FIC5" s="748"/>
      <c r="FID5" s="748"/>
      <c r="FIE5" s="748"/>
      <c r="FIF5" s="748"/>
      <c r="FIG5" s="748"/>
      <c r="FIH5" s="748"/>
      <c r="FII5" s="748"/>
      <c r="FIJ5" s="748"/>
      <c r="FIK5" s="748"/>
      <c r="FIL5" s="748"/>
      <c r="FIM5" s="748"/>
      <c r="FIN5" s="748"/>
      <c r="FIO5" s="748"/>
      <c r="FIP5" s="748"/>
      <c r="FIQ5" s="748"/>
      <c r="FIR5" s="748"/>
      <c r="FIS5" s="748"/>
      <c r="FIT5" s="748"/>
      <c r="FIU5" s="748"/>
      <c r="FIV5" s="748"/>
      <c r="FIW5" s="748"/>
      <c r="FIX5" s="748"/>
      <c r="FIY5" s="748"/>
      <c r="FIZ5" s="748"/>
      <c r="FJA5" s="747"/>
      <c r="FJB5" s="748"/>
      <c r="FJC5" s="748"/>
      <c r="FJD5" s="748"/>
      <c r="FJE5" s="748"/>
      <c r="FJF5" s="748"/>
      <c r="FJG5" s="748"/>
      <c r="FJH5" s="748"/>
      <c r="FJI5" s="748"/>
      <c r="FJJ5" s="748"/>
      <c r="FJK5" s="748"/>
      <c r="FJL5" s="748"/>
      <c r="FJM5" s="748"/>
      <c r="FJN5" s="748"/>
      <c r="FJO5" s="748"/>
      <c r="FJP5" s="748"/>
      <c r="FJQ5" s="748"/>
      <c r="FJR5" s="748"/>
      <c r="FJS5" s="748"/>
      <c r="FJT5" s="748"/>
      <c r="FJU5" s="748"/>
      <c r="FJV5" s="748"/>
      <c r="FJW5" s="748"/>
      <c r="FJX5" s="748"/>
      <c r="FJY5" s="748"/>
      <c r="FJZ5" s="748"/>
      <c r="FKA5" s="748"/>
      <c r="FKB5" s="748"/>
      <c r="FKC5" s="748"/>
      <c r="FKD5" s="748"/>
      <c r="FKE5" s="748"/>
      <c r="FKF5" s="747"/>
      <c r="FKG5" s="748"/>
      <c r="FKH5" s="748"/>
      <c r="FKI5" s="748"/>
      <c r="FKJ5" s="748"/>
      <c r="FKK5" s="748"/>
      <c r="FKL5" s="748"/>
      <c r="FKM5" s="748"/>
      <c r="FKN5" s="748"/>
      <c r="FKO5" s="748"/>
      <c r="FKP5" s="748"/>
      <c r="FKQ5" s="748"/>
      <c r="FKR5" s="748"/>
      <c r="FKS5" s="748"/>
      <c r="FKT5" s="748"/>
      <c r="FKU5" s="748"/>
      <c r="FKV5" s="748"/>
      <c r="FKW5" s="748"/>
      <c r="FKX5" s="748"/>
      <c r="FKY5" s="748"/>
      <c r="FKZ5" s="748"/>
      <c r="FLA5" s="748"/>
      <c r="FLB5" s="748"/>
      <c r="FLC5" s="748"/>
      <c r="FLD5" s="748"/>
      <c r="FLE5" s="748"/>
      <c r="FLF5" s="748"/>
      <c r="FLG5" s="748"/>
      <c r="FLH5" s="748"/>
      <c r="FLI5" s="748"/>
      <c r="FLJ5" s="748"/>
      <c r="FLK5" s="747"/>
      <c r="FLL5" s="748"/>
      <c r="FLM5" s="748"/>
      <c r="FLN5" s="748"/>
      <c r="FLO5" s="748"/>
      <c r="FLP5" s="748"/>
      <c r="FLQ5" s="748"/>
      <c r="FLR5" s="748"/>
      <c r="FLS5" s="748"/>
      <c r="FLT5" s="748"/>
      <c r="FLU5" s="748"/>
      <c r="FLV5" s="748"/>
      <c r="FLW5" s="748"/>
      <c r="FLX5" s="748"/>
      <c r="FLY5" s="748"/>
      <c r="FLZ5" s="748"/>
      <c r="FMA5" s="748"/>
      <c r="FMB5" s="748"/>
      <c r="FMC5" s="748"/>
      <c r="FMD5" s="748"/>
      <c r="FME5" s="748"/>
      <c r="FMF5" s="748"/>
      <c r="FMG5" s="748"/>
      <c r="FMH5" s="748"/>
      <c r="FMI5" s="748"/>
      <c r="FMJ5" s="748"/>
      <c r="FMK5" s="748"/>
      <c r="FML5" s="748"/>
      <c r="FMM5" s="748"/>
      <c r="FMN5" s="748"/>
      <c r="FMO5" s="748"/>
      <c r="FMP5" s="747"/>
      <c r="FMQ5" s="748"/>
      <c r="FMR5" s="748"/>
      <c r="FMS5" s="748"/>
      <c r="FMT5" s="748"/>
      <c r="FMU5" s="748"/>
      <c r="FMV5" s="748"/>
      <c r="FMW5" s="748"/>
      <c r="FMX5" s="748"/>
      <c r="FMY5" s="748"/>
      <c r="FMZ5" s="748"/>
      <c r="FNA5" s="748"/>
      <c r="FNB5" s="748"/>
      <c r="FNC5" s="748"/>
      <c r="FND5" s="748"/>
      <c r="FNE5" s="748"/>
      <c r="FNF5" s="748"/>
      <c r="FNG5" s="748"/>
      <c r="FNH5" s="748"/>
      <c r="FNI5" s="748"/>
      <c r="FNJ5" s="748"/>
      <c r="FNK5" s="748"/>
      <c r="FNL5" s="748"/>
      <c r="FNM5" s="748"/>
      <c r="FNN5" s="748"/>
      <c r="FNO5" s="748"/>
      <c r="FNP5" s="748"/>
      <c r="FNQ5" s="748"/>
      <c r="FNR5" s="748"/>
      <c r="FNS5" s="748"/>
      <c r="FNT5" s="748"/>
      <c r="FNU5" s="747"/>
      <c r="FNV5" s="748"/>
      <c r="FNW5" s="748"/>
      <c r="FNX5" s="748"/>
      <c r="FNY5" s="748"/>
      <c r="FNZ5" s="748"/>
      <c r="FOA5" s="748"/>
      <c r="FOB5" s="748"/>
      <c r="FOC5" s="748"/>
      <c r="FOD5" s="748"/>
      <c r="FOE5" s="748"/>
      <c r="FOF5" s="748"/>
      <c r="FOG5" s="748"/>
      <c r="FOH5" s="748"/>
      <c r="FOI5" s="748"/>
      <c r="FOJ5" s="748"/>
      <c r="FOK5" s="748"/>
      <c r="FOL5" s="748"/>
      <c r="FOM5" s="748"/>
      <c r="FON5" s="748"/>
      <c r="FOO5" s="748"/>
      <c r="FOP5" s="748"/>
      <c r="FOQ5" s="748"/>
      <c r="FOR5" s="748"/>
      <c r="FOS5" s="748"/>
      <c r="FOT5" s="748"/>
      <c r="FOU5" s="748"/>
      <c r="FOV5" s="748"/>
      <c r="FOW5" s="748"/>
      <c r="FOX5" s="748"/>
      <c r="FOY5" s="748"/>
      <c r="FOZ5" s="747"/>
      <c r="FPA5" s="748"/>
      <c r="FPB5" s="748"/>
      <c r="FPC5" s="748"/>
      <c r="FPD5" s="748"/>
      <c r="FPE5" s="748"/>
      <c r="FPF5" s="748"/>
      <c r="FPG5" s="748"/>
      <c r="FPH5" s="748"/>
      <c r="FPI5" s="748"/>
      <c r="FPJ5" s="748"/>
      <c r="FPK5" s="748"/>
      <c r="FPL5" s="748"/>
      <c r="FPM5" s="748"/>
      <c r="FPN5" s="748"/>
      <c r="FPO5" s="748"/>
      <c r="FPP5" s="748"/>
      <c r="FPQ5" s="748"/>
      <c r="FPR5" s="748"/>
      <c r="FPS5" s="748"/>
      <c r="FPT5" s="748"/>
      <c r="FPU5" s="748"/>
      <c r="FPV5" s="748"/>
      <c r="FPW5" s="748"/>
      <c r="FPX5" s="748"/>
      <c r="FPY5" s="748"/>
      <c r="FPZ5" s="748"/>
      <c r="FQA5" s="748"/>
      <c r="FQB5" s="748"/>
      <c r="FQC5" s="748"/>
      <c r="FQD5" s="748"/>
      <c r="FQE5" s="747"/>
      <c r="FQF5" s="748"/>
      <c r="FQG5" s="748"/>
      <c r="FQH5" s="748"/>
      <c r="FQI5" s="748"/>
      <c r="FQJ5" s="748"/>
      <c r="FQK5" s="748"/>
      <c r="FQL5" s="748"/>
      <c r="FQM5" s="748"/>
      <c r="FQN5" s="748"/>
      <c r="FQO5" s="748"/>
      <c r="FQP5" s="748"/>
      <c r="FQQ5" s="748"/>
      <c r="FQR5" s="748"/>
      <c r="FQS5" s="748"/>
      <c r="FQT5" s="748"/>
      <c r="FQU5" s="748"/>
      <c r="FQV5" s="748"/>
      <c r="FQW5" s="748"/>
      <c r="FQX5" s="748"/>
      <c r="FQY5" s="748"/>
      <c r="FQZ5" s="748"/>
      <c r="FRA5" s="748"/>
      <c r="FRB5" s="748"/>
      <c r="FRC5" s="748"/>
      <c r="FRD5" s="748"/>
      <c r="FRE5" s="748"/>
      <c r="FRF5" s="748"/>
      <c r="FRG5" s="748"/>
      <c r="FRH5" s="748"/>
      <c r="FRI5" s="748"/>
      <c r="FRJ5" s="747"/>
      <c r="FRK5" s="748"/>
      <c r="FRL5" s="748"/>
      <c r="FRM5" s="748"/>
      <c r="FRN5" s="748"/>
      <c r="FRO5" s="748"/>
      <c r="FRP5" s="748"/>
      <c r="FRQ5" s="748"/>
      <c r="FRR5" s="748"/>
      <c r="FRS5" s="748"/>
      <c r="FRT5" s="748"/>
      <c r="FRU5" s="748"/>
      <c r="FRV5" s="748"/>
      <c r="FRW5" s="748"/>
      <c r="FRX5" s="748"/>
      <c r="FRY5" s="748"/>
      <c r="FRZ5" s="748"/>
      <c r="FSA5" s="748"/>
      <c r="FSB5" s="748"/>
      <c r="FSC5" s="748"/>
      <c r="FSD5" s="748"/>
      <c r="FSE5" s="748"/>
      <c r="FSF5" s="748"/>
      <c r="FSG5" s="748"/>
      <c r="FSH5" s="748"/>
      <c r="FSI5" s="748"/>
      <c r="FSJ5" s="748"/>
      <c r="FSK5" s="748"/>
      <c r="FSL5" s="748"/>
      <c r="FSM5" s="748"/>
      <c r="FSN5" s="748"/>
      <c r="FSO5" s="747"/>
      <c r="FSP5" s="748"/>
      <c r="FSQ5" s="748"/>
      <c r="FSR5" s="748"/>
      <c r="FSS5" s="748"/>
      <c r="FST5" s="748"/>
      <c r="FSU5" s="748"/>
      <c r="FSV5" s="748"/>
      <c r="FSW5" s="748"/>
      <c r="FSX5" s="748"/>
      <c r="FSY5" s="748"/>
      <c r="FSZ5" s="748"/>
      <c r="FTA5" s="748"/>
      <c r="FTB5" s="748"/>
      <c r="FTC5" s="748"/>
      <c r="FTD5" s="748"/>
      <c r="FTE5" s="748"/>
      <c r="FTF5" s="748"/>
      <c r="FTG5" s="748"/>
      <c r="FTH5" s="748"/>
      <c r="FTI5" s="748"/>
      <c r="FTJ5" s="748"/>
      <c r="FTK5" s="748"/>
      <c r="FTL5" s="748"/>
      <c r="FTM5" s="748"/>
      <c r="FTN5" s="748"/>
      <c r="FTO5" s="748"/>
      <c r="FTP5" s="748"/>
      <c r="FTQ5" s="748"/>
      <c r="FTR5" s="748"/>
      <c r="FTS5" s="748"/>
      <c r="FTT5" s="747"/>
      <c r="FTU5" s="748"/>
      <c r="FTV5" s="748"/>
      <c r="FTW5" s="748"/>
      <c r="FTX5" s="748"/>
      <c r="FTY5" s="748"/>
      <c r="FTZ5" s="748"/>
      <c r="FUA5" s="748"/>
      <c r="FUB5" s="748"/>
      <c r="FUC5" s="748"/>
      <c r="FUD5" s="748"/>
      <c r="FUE5" s="748"/>
      <c r="FUF5" s="748"/>
      <c r="FUG5" s="748"/>
      <c r="FUH5" s="748"/>
      <c r="FUI5" s="748"/>
      <c r="FUJ5" s="748"/>
      <c r="FUK5" s="748"/>
      <c r="FUL5" s="748"/>
      <c r="FUM5" s="748"/>
      <c r="FUN5" s="748"/>
      <c r="FUO5" s="748"/>
      <c r="FUP5" s="748"/>
      <c r="FUQ5" s="748"/>
      <c r="FUR5" s="748"/>
      <c r="FUS5" s="748"/>
      <c r="FUT5" s="748"/>
      <c r="FUU5" s="748"/>
      <c r="FUV5" s="748"/>
      <c r="FUW5" s="748"/>
      <c r="FUX5" s="748"/>
      <c r="FUY5" s="747"/>
      <c r="FUZ5" s="748"/>
      <c r="FVA5" s="748"/>
      <c r="FVB5" s="748"/>
      <c r="FVC5" s="748"/>
      <c r="FVD5" s="748"/>
      <c r="FVE5" s="748"/>
      <c r="FVF5" s="748"/>
      <c r="FVG5" s="748"/>
      <c r="FVH5" s="748"/>
      <c r="FVI5" s="748"/>
      <c r="FVJ5" s="748"/>
      <c r="FVK5" s="748"/>
      <c r="FVL5" s="748"/>
      <c r="FVM5" s="748"/>
      <c r="FVN5" s="748"/>
      <c r="FVO5" s="748"/>
      <c r="FVP5" s="748"/>
      <c r="FVQ5" s="748"/>
      <c r="FVR5" s="748"/>
      <c r="FVS5" s="748"/>
      <c r="FVT5" s="748"/>
      <c r="FVU5" s="748"/>
      <c r="FVV5" s="748"/>
      <c r="FVW5" s="748"/>
      <c r="FVX5" s="748"/>
      <c r="FVY5" s="748"/>
      <c r="FVZ5" s="748"/>
      <c r="FWA5" s="748"/>
      <c r="FWB5" s="748"/>
      <c r="FWC5" s="748"/>
      <c r="FWD5" s="747"/>
      <c r="FWE5" s="748"/>
      <c r="FWF5" s="748"/>
      <c r="FWG5" s="748"/>
      <c r="FWH5" s="748"/>
      <c r="FWI5" s="748"/>
      <c r="FWJ5" s="748"/>
      <c r="FWK5" s="748"/>
      <c r="FWL5" s="748"/>
      <c r="FWM5" s="748"/>
      <c r="FWN5" s="748"/>
      <c r="FWO5" s="748"/>
      <c r="FWP5" s="748"/>
      <c r="FWQ5" s="748"/>
      <c r="FWR5" s="748"/>
      <c r="FWS5" s="748"/>
      <c r="FWT5" s="748"/>
      <c r="FWU5" s="748"/>
      <c r="FWV5" s="748"/>
      <c r="FWW5" s="748"/>
      <c r="FWX5" s="748"/>
      <c r="FWY5" s="748"/>
      <c r="FWZ5" s="748"/>
      <c r="FXA5" s="748"/>
      <c r="FXB5" s="748"/>
      <c r="FXC5" s="748"/>
      <c r="FXD5" s="748"/>
      <c r="FXE5" s="748"/>
      <c r="FXF5" s="748"/>
      <c r="FXG5" s="748"/>
      <c r="FXH5" s="748"/>
      <c r="FXI5" s="747"/>
      <c r="FXJ5" s="748"/>
      <c r="FXK5" s="748"/>
      <c r="FXL5" s="748"/>
      <c r="FXM5" s="748"/>
      <c r="FXN5" s="748"/>
      <c r="FXO5" s="748"/>
      <c r="FXP5" s="748"/>
      <c r="FXQ5" s="748"/>
      <c r="FXR5" s="748"/>
      <c r="FXS5" s="748"/>
      <c r="FXT5" s="748"/>
      <c r="FXU5" s="748"/>
      <c r="FXV5" s="748"/>
      <c r="FXW5" s="748"/>
      <c r="FXX5" s="748"/>
      <c r="FXY5" s="748"/>
      <c r="FXZ5" s="748"/>
      <c r="FYA5" s="748"/>
      <c r="FYB5" s="748"/>
      <c r="FYC5" s="748"/>
      <c r="FYD5" s="748"/>
      <c r="FYE5" s="748"/>
      <c r="FYF5" s="748"/>
      <c r="FYG5" s="748"/>
      <c r="FYH5" s="748"/>
      <c r="FYI5" s="748"/>
      <c r="FYJ5" s="748"/>
      <c r="FYK5" s="748"/>
      <c r="FYL5" s="748"/>
      <c r="FYM5" s="748"/>
      <c r="FYN5" s="747"/>
      <c r="FYO5" s="748"/>
      <c r="FYP5" s="748"/>
      <c r="FYQ5" s="748"/>
      <c r="FYR5" s="748"/>
      <c r="FYS5" s="748"/>
      <c r="FYT5" s="748"/>
      <c r="FYU5" s="748"/>
      <c r="FYV5" s="748"/>
      <c r="FYW5" s="748"/>
      <c r="FYX5" s="748"/>
      <c r="FYY5" s="748"/>
      <c r="FYZ5" s="748"/>
      <c r="FZA5" s="748"/>
      <c r="FZB5" s="748"/>
      <c r="FZC5" s="748"/>
      <c r="FZD5" s="748"/>
      <c r="FZE5" s="748"/>
      <c r="FZF5" s="748"/>
      <c r="FZG5" s="748"/>
      <c r="FZH5" s="748"/>
      <c r="FZI5" s="748"/>
      <c r="FZJ5" s="748"/>
      <c r="FZK5" s="748"/>
      <c r="FZL5" s="748"/>
      <c r="FZM5" s="748"/>
      <c r="FZN5" s="748"/>
      <c r="FZO5" s="748"/>
      <c r="FZP5" s="748"/>
      <c r="FZQ5" s="748"/>
      <c r="FZR5" s="748"/>
      <c r="FZS5" s="747"/>
      <c r="FZT5" s="748"/>
      <c r="FZU5" s="748"/>
      <c r="FZV5" s="748"/>
      <c r="FZW5" s="748"/>
      <c r="FZX5" s="748"/>
      <c r="FZY5" s="748"/>
      <c r="FZZ5" s="748"/>
      <c r="GAA5" s="748"/>
      <c r="GAB5" s="748"/>
      <c r="GAC5" s="748"/>
      <c r="GAD5" s="748"/>
      <c r="GAE5" s="748"/>
      <c r="GAF5" s="748"/>
      <c r="GAG5" s="748"/>
      <c r="GAH5" s="748"/>
      <c r="GAI5" s="748"/>
      <c r="GAJ5" s="748"/>
      <c r="GAK5" s="748"/>
      <c r="GAL5" s="748"/>
      <c r="GAM5" s="748"/>
      <c r="GAN5" s="748"/>
      <c r="GAO5" s="748"/>
      <c r="GAP5" s="748"/>
      <c r="GAQ5" s="748"/>
      <c r="GAR5" s="748"/>
      <c r="GAS5" s="748"/>
      <c r="GAT5" s="748"/>
      <c r="GAU5" s="748"/>
      <c r="GAV5" s="748"/>
      <c r="GAW5" s="748"/>
      <c r="GAX5" s="747"/>
      <c r="GAY5" s="748"/>
      <c r="GAZ5" s="748"/>
      <c r="GBA5" s="748"/>
      <c r="GBB5" s="748"/>
      <c r="GBC5" s="748"/>
      <c r="GBD5" s="748"/>
      <c r="GBE5" s="748"/>
      <c r="GBF5" s="748"/>
      <c r="GBG5" s="748"/>
      <c r="GBH5" s="748"/>
      <c r="GBI5" s="748"/>
      <c r="GBJ5" s="748"/>
      <c r="GBK5" s="748"/>
      <c r="GBL5" s="748"/>
      <c r="GBM5" s="748"/>
      <c r="GBN5" s="748"/>
      <c r="GBO5" s="748"/>
      <c r="GBP5" s="748"/>
      <c r="GBQ5" s="748"/>
      <c r="GBR5" s="748"/>
      <c r="GBS5" s="748"/>
      <c r="GBT5" s="748"/>
      <c r="GBU5" s="748"/>
      <c r="GBV5" s="748"/>
      <c r="GBW5" s="748"/>
      <c r="GBX5" s="748"/>
      <c r="GBY5" s="748"/>
      <c r="GBZ5" s="748"/>
      <c r="GCA5" s="748"/>
      <c r="GCB5" s="748"/>
      <c r="GCC5" s="747"/>
      <c r="GCD5" s="748"/>
      <c r="GCE5" s="748"/>
      <c r="GCF5" s="748"/>
      <c r="GCG5" s="748"/>
      <c r="GCH5" s="748"/>
      <c r="GCI5" s="748"/>
      <c r="GCJ5" s="748"/>
      <c r="GCK5" s="748"/>
      <c r="GCL5" s="748"/>
      <c r="GCM5" s="748"/>
      <c r="GCN5" s="748"/>
      <c r="GCO5" s="748"/>
      <c r="GCP5" s="748"/>
      <c r="GCQ5" s="748"/>
      <c r="GCR5" s="748"/>
      <c r="GCS5" s="748"/>
      <c r="GCT5" s="748"/>
      <c r="GCU5" s="748"/>
      <c r="GCV5" s="748"/>
      <c r="GCW5" s="748"/>
      <c r="GCX5" s="748"/>
      <c r="GCY5" s="748"/>
      <c r="GCZ5" s="748"/>
      <c r="GDA5" s="748"/>
      <c r="GDB5" s="748"/>
      <c r="GDC5" s="748"/>
      <c r="GDD5" s="748"/>
      <c r="GDE5" s="748"/>
      <c r="GDF5" s="748"/>
      <c r="GDG5" s="748"/>
      <c r="GDH5" s="747"/>
      <c r="GDI5" s="748"/>
      <c r="GDJ5" s="748"/>
      <c r="GDK5" s="748"/>
      <c r="GDL5" s="748"/>
      <c r="GDM5" s="748"/>
      <c r="GDN5" s="748"/>
      <c r="GDO5" s="748"/>
      <c r="GDP5" s="748"/>
      <c r="GDQ5" s="748"/>
      <c r="GDR5" s="748"/>
      <c r="GDS5" s="748"/>
      <c r="GDT5" s="748"/>
      <c r="GDU5" s="748"/>
      <c r="GDV5" s="748"/>
      <c r="GDW5" s="748"/>
      <c r="GDX5" s="748"/>
      <c r="GDY5" s="748"/>
      <c r="GDZ5" s="748"/>
      <c r="GEA5" s="748"/>
      <c r="GEB5" s="748"/>
      <c r="GEC5" s="748"/>
      <c r="GED5" s="748"/>
      <c r="GEE5" s="748"/>
      <c r="GEF5" s="748"/>
      <c r="GEG5" s="748"/>
      <c r="GEH5" s="748"/>
      <c r="GEI5" s="748"/>
      <c r="GEJ5" s="748"/>
      <c r="GEK5" s="748"/>
      <c r="GEL5" s="748"/>
      <c r="GEM5" s="747"/>
      <c r="GEN5" s="748"/>
      <c r="GEO5" s="748"/>
      <c r="GEP5" s="748"/>
      <c r="GEQ5" s="748"/>
      <c r="GER5" s="748"/>
      <c r="GES5" s="748"/>
      <c r="GET5" s="748"/>
      <c r="GEU5" s="748"/>
      <c r="GEV5" s="748"/>
      <c r="GEW5" s="748"/>
      <c r="GEX5" s="748"/>
      <c r="GEY5" s="748"/>
      <c r="GEZ5" s="748"/>
      <c r="GFA5" s="748"/>
      <c r="GFB5" s="748"/>
      <c r="GFC5" s="748"/>
      <c r="GFD5" s="748"/>
      <c r="GFE5" s="748"/>
      <c r="GFF5" s="748"/>
      <c r="GFG5" s="748"/>
      <c r="GFH5" s="748"/>
      <c r="GFI5" s="748"/>
      <c r="GFJ5" s="748"/>
      <c r="GFK5" s="748"/>
      <c r="GFL5" s="748"/>
      <c r="GFM5" s="748"/>
      <c r="GFN5" s="748"/>
      <c r="GFO5" s="748"/>
      <c r="GFP5" s="748"/>
      <c r="GFQ5" s="748"/>
      <c r="GFR5" s="747"/>
      <c r="GFS5" s="748"/>
      <c r="GFT5" s="748"/>
      <c r="GFU5" s="748"/>
      <c r="GFV5" s="748"/>
      <c r="GFW5" s="748"/>
      <c r="GFX5" s="748"/>
      <c r="GFY5" s="748"/>
      <c r="GFZ5" s="748"/>
      <c r="GGA5" s="748"/>
      <c r="GGB5" s="748"/>
      <c r="GGC5" s="748"/>
      <c r="GGD5" s="748"/>
      <c r="GGE5" s="748"/>
      <c r="GGF5" s="748"/>
      <c r="GGG5" s="748"/>
      <c r="GGH5" s="748"/>
      <c r="GGI5" s="748"/>
      <c r="GGJ5" s="748"/>
      <c r="GGK5" s="748"/>
      <c r="GGL5" s="748"/>
      <c r="GGM5" s="748"/>
      <c r="GGN5" s="748"/>
      <c r="GGO5" s="748"/>
      <c r="GGP5" s="748"/>
      <c r="GGQ5" s="748"/>
      <c r="GGR5" s="748"/>
      <c r="GGS5" s="748"/>
      <c r="GGT5" s="748"/>
      <c r="GGU5" s="748"/>
      <c r="GGV5" s="748"/>
      <c r="GGW5" s="747"/>
      <c r="GGX5" s="748"/>
      <c r="GGY5" s="748"/>
      <c r="GGZ5" s="748"/>
      <c r="GHA5" s="748"/>
      <c r="GHB5" s="748"/>
      <c r="GHC5" s="748"/>
      <c r="GHD5" s="748"/>
      <c r="GHE5" s="748"/>
      <c r="GHF5" s="748"/>
      <c r="GHG5" s="748"/>
      <c r="GHH5" s="748"/>
      <c r="GHI5" s="748"/>
      <c r="GHJ5" s="748"/>
      <c r="GHK5" s="748"/>
      <c r="GHL5" s="748"/>
      <c r="GHM5" s="748"/>
      <c r="GHN5" s="748"/>
      <c r="GHO5" s="748"/>
      <c r="GHP5" s="748"/>
      <c r="GHQ5" s="748"/>
      <c r="GHR5" s="748"/>
      <c r="GHS5" s="748"/>
      <c r="GHT5" s="748"/>
      <c r="GHU5" s="748"/>
      <c r="GHV5" s="748"/>
      <c r="GHW5" s="748"/>
      <c r="GHX5" s="748"/>
      <c r="GHY5" s="748"/>
      <c r="GHZ5" s="748"/>
      <c r="GIA5" s="748"/>
      <c r="GIB5" s="747"/>
      <c r="GIC5" s="748"/>
      <c r="GID5" s="748"/>
      <c r="GIE5" s="748"/>
      <c r="GIF5" s="748"/>
      <c r="GIG5" s="748"/>
      <c r="GIH5" s="748"/>
      <c r="GII5" s="748"/>
      <c r="GIJ5" s="748"/>
      <c r="GIK5" s="748"/>
      <c r="GIL5" s="748"/>
      <c r="GIM5" s="748"/>
      <c r="GIN5" s="748"/>
      <c r="GIO5" s="748"/>
      <c r="GIP5" s="748"/>
      <c r="GIQ5" s="748"/>
      <c r="GIR5" s="748"/>
      <c r="GIS5" s="748"/>
      <c r="GIT5" s="748"/>
      <c r="GIU5" s="748"/>
      <c r="GIV5" s="748"/>
      <c r="GIW5" s="748"/>
      <c r="GIX5" s="748"/>
      <c r="GIY5" s="748"/>
      <c r="GIZ5" s="748"/>
      <c r="GJA5" s="748"/>
      <c r="GJB5" s="748"/>
      <c r="GJC5" s="748"/>
      <c r="GJD5" s="748"/>
      <c r="GJE5" s="748"/>
      <c r="GJF5" s="748"/>
      <c r="GJG5" s="747"/>
      <c r="GJH5" s="748"/>
      <c r="GJI5" s="748"/>
      <c r="GJJ5" s="748"/>
      <c r="GJK5" s="748"/>
      <c r="GJL5" s="748"/>
      <c r="GJM5" s="748"/>
      <c r="GJN5" s="748"/>
      <c r="GJO5" s="748"/>
      <c r="GJP5" s="748"/>
      <c r="GJQ5" s="748"/>
      <c r="GJR5" s="748"/>
      <c r="GJS5" s="748"/>
      <c r="GJT5" s="748"/>
      <c r="GJU5" s="748"/>
      <c r="GJV5" s="748"/>
      <c r="GJW5" s="748"/>
      <c r="GJX5" s="748"/>
      <c r="GJY5" s="748"/>
      <c r="GJZ5" s="748"/>
      <c r="GKA5" s="748"/>
      <c r="GKB5" s="748"/>
      <c r="GKC5" s="748"/>
      <c r="GKD5" s="748"/>
      <c r="GKE5" s="748"/>
      <c r="GKF5" s="748"/>
      <c r="GKG5" s="748"/>
      <c r="GKH5" s="748"/>
      <c r="GKI5" s="748"/>
      <c r="GKJ5" s="748"/>
      <c r="GKK5" s="748"/>
      <c r="GKL5" s="747"/>
      <c r="GKM5" s="748"/>
      <c r="GKN5" s="748"/>
      <c r="GKO5" s="748"/>
      <c r="GKP5" s="748"/>
      <c r="GKQ5" s="748"/>
      <c r="GKR5" s="748"/>
      <c r="GKS5" s="748"/>
      <c r="GKT5" s="748"/>
      <c r="GKU5" s="748"/>
      <c r="GKV5" s="748"/>
      <c r="GKW5" s="748"/>
      <c r="GKX5" s="748"/>
      <c r="GKY5" s="748"/>
      <c r="GKZ5" s="748"/>
      <c r="GLA5" s="748"/>
      <c r="GLB5" s="748"/>
      <c r="GLC5" s="748"/>
      <c r="GLD5" s="748"/>
      <c r="GLE5" s="748"/>
      <c r="GLF5" s="748"/>
      <c r="GLG5" s="748"/>
      <c r="GLH5" s="748"/>
      <c r="GLI5" s="748"/>
      <c r="GLJ5" s="748"/>
      <c r="GLK5" s="748"/>
      <c r="GLL5" s="748"/>
      <c r="GLM5" s="748"/>
      <c r="GLN5" s="748"/>
      <c r="GLO5" s="748"/>
      <c r="GLP5" s="748"/>
      <c r="GLQ5" s="747"/>
      <c r="GLR5" s="748"/>
      <c r="GLS5" s="748"/>
      <c r="GLT5" s="748"/>
      <c r="GLU5" s="748"/>
      <c r="GLV5" s="748"/>
      <c r="GLW5" s="748"/>
      <c r="GLX5" s="748"/>
      <c r="GLY5" s="748"/>
      <c r="GLZ5" s="748"/>
      <c r="GMA5" s="748"/>
      <c r="GMB5" s="748"/>
      <c r="GMC5" s="748"/>
      <c r="GMD5" s="748"/>
      <c r="GME5" s="748"/>
      <c r="GMF5" s="748"/>
      <c r="GMG5" s="748"/>
      <c r="GMH5" s="748"/>
      <c r="GMI5" s="748"/>
      <c r="GMJ5" s="748"/>
      <c r="GMK5" s="748"/>
      <c r="GML5" s="748"/>
      <c r="GMM5" s="748"/>
      <c r="GMN5" s="748"/>
      <c r="GMO5" s="748"/>
      <c r="GMP5" s="748"/>
      <c r="GMQ5" s="748"/>
      <c r="GMR5" s="748"/>
      <c r="GMS5" s="748"/>
      <c r="GMT5" s="748"/>
      <c r="GMU5" s="748"/>
      <c r="GMV5" s="747"/>
      <c r="GMW5" s="748"/>
      <c r="GMX5" s="748"/>
      <c r="GMY5" s="748"/>
      <c r="GMZ5" s="748"/>
      <c r="GNA5" s="748"/>
      <c r="GNB5" s="748"/>
      <c r="GNC5" s="748"/>
      <c r="GND5" s="748"/>
      <c r="GNE5" s="748"/>
      <c r="GNF5" s="748"/>
      <c r="GNG5" s="748"/>
      <c r="GNH5" s="748"/>
      <c r="GNI5" s="748"/>
      <c r="GNJ5" s="748"/>
      <c r="GNK5" s="748"/>
      <c r="GNL5" s="748"/>
      <c r="GNM5" s="748"/>
      <c r="GNN5" s="748"/>
      <c r="GNO5" s="748"/>
      <c r="GNP5" s="748"/>
      <c r="GNQ5" s="748"/>
      <c r="GNR5" s="748"/>
      <c r="GNS5" s="748"/>
      <c r="GNT5" s="748"/>
      <c r="GNU5" s="748"/>
      <c r="GNV5" s="748"/>
      <c r="GNW5" s="748"/>
      <c r="GNX5" s="748"/>
      <c r="GNY5" s="748"/>
      <c r="GNZ5" s="748"/>
      <c r="GOA5" s="747"/>
      <c r="GOB5" s="748"/>
      <c r="GOC5" s="748"/>
      <c r="GOD5" s="748"/>
      <c r="GOE5" s="748"/>
      <c r="GOF5" s="748"/>
      <c r="GOG5" s="748"/>
      <c r="GOH5" s="748"/>
      <c r="GOI5" s="748"/>
      <c r="GOJ5" s="748"/>
      <c r="GOK5" s="748"/>
      <c r="GOL5" s="748"/>
      <c r="GOM5" s="748"/>
      <c r="GON5" s="748"/>
      <c r="GOO5" s="748"/>
      <c r="GOP5" s="748"/>
      <c r="GOQ5" s="748"/>
      <c r="GOR5" s="748"/>
      <c r="GOS5" s="748"/>
      <c r="GOT5" s="748"/>
      <c r="GOU5" s="748"/>
      <c r="GOV5" s="748"/>
      <c r="GOW5" s="748"/>
      <c r="GOX5" s="748"/>
      <c r="GOY5" s="748"/>
      <c r="GOZ5" s="748"/>
      <c r="GPA5" s="748"/>
      <c r="GPB5" s="748"/>
      <c r="GPC5" s="748"/>
      <c r="GPD5" s="748"/>
      <c r="GPE5" s="748"/>
      <c r="GPF5" s="747"/>
      <c r="GPG5" s="748"/>
      <c r="GPH5" s="748"/>
      <c r="GPI5" s="748"/>
      <c r="GPJ5" s="748"/>
      <c r="GPK5" s="748"/>
      <c r="GPL5" s="748"/>
      <c r="GPM5" s="748"/>
      <c r="GPN5" s="748"/>
      <c r="GPO5" s="748"/>
      <c r="GPP5" s="748"/>
      <c r="GPQ5" s="748"/>
      <c r="GPR5" s="748"/>
      <c r="GPS5" s="748"/>
      <c r="GPT5" s="748"/>
      <c r="GPU5" s="748"/>
      <c r="GPV5" s="748"/>
      <c r="GPW5" s="748"/>
      <c r="GPX5" s="748"/>
      <c r="GPY5" s="748"/>
      <c r="GPZ5" s="748"/>
      <c r="GQA5" s="748"/>
      <c r="GQB5" s="748"/>
      <c r="GQC5" s="748"/>
      <c r="GQD5" s="748"/>
      <c r="GQE5" s="748"/>
      <c r="GQF5" s="748"/>
      <c r="GQG5" s="748"/>
      <c r="GQH5" s="748"/>
      <c r="GQI5" s="748"/>
      <c r="GQJ5" s="748"/>
      <c r="GQK5" s="747"/>
      <c r="GQL5" s="748"/>
      <c r="GQM5" s="748"/>
      <c r="GQN5" s="748"/>
      <c r="GQO5" s="748"/>
      <c r="GQP5" s="748"/>
      <c r="GQQ5" s="748"/>
      <c r="GQR5" s="748"/>
      <c r="GQS5" s="748"/>
      <c r="GQT5" s="748"/>
      <c r="GQU5" s="748"/>
      <c r="GQV5" s="748"/>
      <c r="GQW5" s="748"/>
      <c r="GQX5" s="748"/>
      <c r="GQY5" s="748"/>
      <c r="GQZ5" s="748"/>
      <c r="GRA5" s="748"/>
      <c r="GRB5" s="748"/>
      <c r="GRC5" s="748"/>
      <c r="GRD5" s="748"/>
      <c r="GRE5" s="748"/>
      <c r="GRF5" s="748"/>
      <c r="GRG5" s="748"/>
      <c r="GRH5" s="748"/>
      <c r="GRI5" s="748"/>
      <c r="GRJ5" s="748"/>
      <c r="GRK5" s="748"/>
      <c r="GRL5" s="748"/>
      <c r="GRM5" s="748"/>
      <c r="GRN5" s="748"/>
      <c r="GRO5" s="748"/>
      <c r="GRP5" s="747"/>
      <c r="GRQ5" s="748"/>
      <c r="GRR5" s="748"/>
      <c r="GRS5" s="748"/>
      <c r="GRT5" s="748"/>
      <c r="GRU5" s="748"/>
      <c r="GRV5" s="748"/>
      <c r="GRW5" s="748"/>
      <c r="GRX5" s="748"/>
      <c r="GRY5" s="748"/>
      <c r="GRZ5" s="748"/>
      <c r="GSA5" s="748"/>
      <c r="GSB5" s="748"/>
      <c r="GSC5" s="748"/>
      <c r="GSD5" s="748"/>
      <c r="GSE5" s="748"/>
      <c r="GSF5" s="748"/>
      <c r="GSG5" s="748"/>
      <c r="GSH5" s="748"/>
      <c r="GSI5" s="748"/>
      <c r="GSJ5" s="748"/>
      <c r="GSK5" s="748"/>
      <c r="GSL5" s="748"/>
      <c r="GSM5" s="748"/>
      <c r="GSN5" s="748"/>
      <c r="GSO5" s="748"/>
      <c r="GSP5" s="748"/>
      <c r="GSQ5" s="748"/>
      <c r="GSR5" s="748"/>
      <c r="GSS5" s="748"/>
      <c r="GST5" s="748"/>
      <c r="GSU5" s="747"/>
      <c r="GSV5" s="748"/>
      <c r="GSW5" s="748"/>
      <c r="GSX5" s="748"/>
      <c r="GSY5" s="748"/>
      <c r="GSZ5" s="748"/>
      <c r="GTA5" s="748"/>
      <c r="GTB5" s="748"/>
      <c r="GTC5" s="748"/>
      <c r="GTD5" s="748"/>
      <c r="GTE5" s="748"/>
      <c r="GTF5" s="748"/>
      <c r="GTG5" s="748"/>
      <c r="GTH5" s="748"/>
      <c r="GTI5" s="748"/>
      <c r="GTJ5" s="748"/>
      <c r="GTK5" s="748"/>
      <c r="GTL5" s="748"/>
      <c r="GTM5" s="748"/>
      <c r="GTN5" s="748"/>
      <c r="GTO5" s="748"/>
      <c r="GTP5" s="748"/>
      <c r="GTQ5" s="748"/>
      <c r="GTR5" s="748"/>
      <c r="GTS5" s="748"/>
      <c r="GTT5" s="748"/>
      <c r="GTU5" s="748"/>
      <c r="GTV5" s="748"/>
      <c r="GTW5" s="748"/>
      <c r="GTX5" s="748"/>
      <c r="GTY5" s="748"/>
      <c r="GTZ5" s="747"/>
      <c r="GUA5" s="748"/>
      <c r="GUB5" s="748"/>
      <c r="GUC5" s="748"/>
      <c r="GUD5" s="748"/>
      <c r="GUE5" s="748"/>
      <c r="GUF5" s="748"/>
      <c r="GUG5" s="748"/>
      <c r="GUH5" s="748"/>
      <c r="GUI5" s="748"/>
      <c r="GUJ5" s="748"/>
      <c r="GUK5" s="748"/>
      <c r="GUL5" s="748"/>
      <c r="GUM5" s="748"/>
      <c r="GUN5" s="748"/>
      <c r="GUO5" s="748"/>
      <c r="GUP5" s="748"/>
      <c r="GUQ5" s="748"/>
      <c r="GUR5" s="748"/>
      <c r="GUS5" s="748"/>
      <c r="GUT5" s="748"/>
      <c r="GUU5" s="748"/>
      <c r="GUV5" s="748"/>
      <c r="GUW5" s="748"/>
      <c r="GUX5" s="748"/>
      <c r="GUY5" s="748"/>
      <c r="GUZ5" s="748"/>
      <c r="GVA5" s="748"/>
      <c r="GVB5" s="748"/>
      <c r="GVC5" s="748"/>
      <c r="GVD5" s="748"/>
      <c r="GVE5" s="747"/>
      <c r="GVF5" s="748"/>
      <c r="GVG5" s="748"/>
      <c r="GVH5" s="748"/>
      <c r="GVI5" s="748"/>
      <c r="GVJ5" s="748"/>
      <c r="GVK5" s="748"/>
      <c r="GVL5" s="748"/>
      <c r="GVM5" s="748"/>
      <c r="GVN5" s="748"/>
      <c r="GVO5" s="748"/>
      <c r="GVP5" s="748"/>
      <c r="GVQ5" s="748"/>
      <c r="GVR5" s="748"/>
      <c r="GVS5" s="748"/>
      <c r="GVT5" s="748"/>
      <c r="GVU5" s="748"/>
      <c r="GVV5" s="748"/>
      <c r="GVW5" s="748"/>
      <c r="GVX5" s="748"/>
      <c r="GVY5" s="748"/>
      <c r="GVZ5" s="748"/>
      <c r="GWA5" s="748"/>
      <c r="GWB5" s="748"/>
      <c r="GWC5" s="748"/>
      <c r="GWD5" s="748"/>
      <c r="GWE5" s="748"/>
      <c r="GWF5" s="748"/>
      <c r="GWG5" s="748"/>
      <c r="GWH5" s="748"/>
      <c r="GWI5" s="748"/>
      <c r="GWJ5" s="747"/>
      <c r="GWK5" s="748"/>
      <c r="GWL5" s="748"/>
      <c r="GWM5" s="748"/>
      <c r="GWN5" s="748"/>
      <c r="GWO5" s="748"/>
      <c r="GWP5" s="748"/>
      <c r="GWQ5" s="748"/>
      <c r="GWR5" s="748"/>
      <c r="GWS5" s="748"/>
      <c r="GWT5" s="748"/>
      <c r="GWU5" s="748"/>
      <c r="GWV5" s="748"/>
      <c r="GWW5" s="748"/>
      <c r="GWX5" s="748"/>
      <c r="GWY5" s="748"/>
      <c r="GWZ5" s="748"/>
      <c r="GXA5" s="748"/>
      <c r="GXB5" s="748"/>
      <c r="GXC5" s="748"/>
      <c r="GXD5" s="748"/>
      <c r="GXE5" s="748"/>
      <c r="GXF5" s="748"/>
      <c r="GXG5" s="748"/>
      <c r="GXH5" s="748"/>
      <c r="GXI5" s="748"/>
      <c r="GXJ5" s="748"/>
      <c r="GXK5" s="748"/>
      <c r="GXL5" s="748"/>
      <c r="GXM5" s="748"/>
      <c r="GXN5" s="748"/>
      <c r="GXO5" s="747"/>
      <c r="GXP5" s="748"/>
      <c r="GXQ5" s="748"/>
      <c r="GXR5" s="748"/>
      <c r="GXS5" s="748"/>
      <c r="GXT5" s="748"/>
      <c r="GXU5" s="748"/>
      <c r="GXV5" s="748"/>
      <c r="GXW5" s="748"/>
      <c r="GXX5" s="748"/>
      <c r="GXY5" s="748"/>
      <c r="GXZ5" s="748"/>
      <c r="GYA5" s="748"/>
      <c r="GYB5" s="748"/>
      <c r="GYC5" s="748"/>
      <c r="GYD5" s="748"/>
      <c r="GYE5" s="748"/>
      <c r="GYF5" s="748"/>
      <c r="GYG5" s="748"/>
      <c r="GYH5" s="748"/>
      <c r="GYI5" s="748"/>
      <c r="GYJ5" s="748"/>
      <c r="GYK5" s="748"/>
      <c r="GYL5" s="748"/>
      <c r="GYM5" s="748"/>
      <c r="GYN5" s="748"/>
      <c r="GYO5" s="748"/>
      <c r="GYP5" s="748"/>
      <c r="GYQ5" s="748"/>
      <c r="GYR5" s="748"/>
      <c r="GYS5" s="748"/>
      <c r="GYT5" s="747"/>
      <c r="GYU5" s="748"/>
      <c r="GYV5" s="748"/>
      <c r="GYW5" s="748"/>
      <c r="GYX5" s="748"/>
      <c r="GYY5" s="748"/>
      <c r="GYZ5" s="748"/>
      <c r="GZA5" s="748"/>
      <c r="GZB5" s="748"/>
      <c r="GZC5" s="748"/>
      <c r="GZD5" s="748"/>
      <c r="GZE5" s="748"/>
      <c r="GZF5" s="748"/>
      <c r="GZG5" s="748"/>
      <c r="GZH5" s="748"/>
      <c r="GZI5" s="748"/>
      <c r="GZJ5" s="748"/>
      <c r="GZK5" s="748"/>
      <c r="GZL5" s="748"/>
      <c r="GZM5" s="748"/>
      <c r="GZN5" s="748"/>
      <c r="GZO5" s="748"/>
      <c r="GZP5" s="748"/>
      <c r="GZQ5" s="748"/>
      <c r="GZR5" s="748"/>
      <c r="GZS5" s="748"/>
      <c r="GZT5" s="748"/>
      <c r="GZU5" s="748"/>
      <c r="GZV5" s="748"/>
      <c r="GZW5" s="748"/>
      <c r="GZX5" s="748"/>
      <c r="GZY5" s="747"/>
      <c r="GZZ5" s="748"/>
      <c r="HAA5" s="748"/>
      <c r="HAB5" s="748"/>
      <c r="HAC5" s="748"/>
      <c r="HAD5" s="748"/>
      <c r="HAE5" s="748"/>
      <c r="HAF5" s="748"/>
      <c r="HAG5" s="748"/>
      <c r="HAH5" s="748"/>
      <c r="HAI5" s="748"/>
      <c r="HAJ5" s="748"/>
      <c r="HAK5" s="748"/>
      <c r="HAL5" s="748"/>
      <c r="HAM5" s="748"/>
      <c r="HAN5" s="748"/>
      <c r="HAO5" s="748"/>
      <c r="HAP5" s="748"/>
      <c r="HAQ5" s="748"/>
      <c r="HAR5" s="748"/>
      <c r="HAS5" s="748"/>
      <c r="HAT5" s="748"/>
      <c r="HAU5" s="748"/>
      <c r="HAV5" s="748"/>
      <c r="HAW5" s="748"/>
      <c r="HAX5" s="748"/>
      <c r="HAY5" s="748"/>
      <c r="HAZ5" s="748"/>
      <c r="HBA5" s="748"/>
      <c r="HBB5" s="748"/>
      <c r="HBC5" s="748"/>
      <c r="HBD5" s="747"/>
      <c r="HBE5" s="748"/>
      <c r="HBF5" s="748"/>
      <c r="HBG5" s="748"/>
      <c r="HBH5" s="748"/>
      <c r="HBI5" s="748"/>
      <c r="HBJ5" s="748"/>
      <c r="HBK5" s="748"/>
      <c r="HBL5" s="748"/>
      <c r="HBM5" s="748"/>
      <c r="HBN5" s="748"/>
      <c r="HBO5" s="748"/>
      <c r="HBP5" s="748"/>
      <c r="HBQ5" s="748"/>
      <c r="HBR5" s="748"/>
      <c r="HBS5" s="748"/>
      <c r="HBT5" s="748"/>
      <c r="HBU5" s="748"/>
      <c r="HBV5" s="748"/>
      <c r="HBW5" s="748"/>
      <c r="HBX5" s="748"/>
      <c r="HBY5" s="748"/>
      <c r="HBZ5" s="748"/>
      <c r="HCA5" s="748"/>
      <c r="HCB5" s="748"/>
      <c r="HCC5" s="748"/>
      <c r="HCD5" s="748"/>
      <c r="HCE5" s="748"/>
      <c r="HCF5" s="748"/>
      <c r="HCG5" s="748"/>
      <c r="HCH5" s="748"/>
      <c r="HCI5" s="747"/>
      <c r="HCJ5" s="748"/>
      <c r="HCK5" s="748"/>
      <c r="HCL5" s="748"/>
      <c r="HCM5" s="748"/>
      <c r="HCN5" s="748"/>
      <c r="HCO5" s="748"/>
      <c r="HCP5" s="748"/>
      <c r="HCQ5" s="748"/>
      <c r="HCR5" s="748"/>
      <c r="HCS5" s="748"/>
      <c r="HCT5" s="748"/>
      <c r="HCU5" s="748"/>
      <c r="HCV5" s="748"/>
      <c r="HCW5" s="748"/>
      <c r="HCX5" s="748"/>
      <c r="HCY5" s="748"/>
      <c r="HCZ5" s="748"/>
      <c r="HDA5" s="748"/>
      <c r="HDB5" s="748"/>
      <c r="HDC5" s="748"/>
      <c r="HDD5" s="748"/>
      <c r="HDE5" s="748"/>
      <c r="HDF5" s="748"/>
      <c r="HDG5" s="748"/>
      <c r="HDH5" s="748"/>
      <c r="HDI5" s="748"/>
      <c r="HDJ5" s="748"/>
      <c r="HDK5" s="748"/>
      <c r="HDL5" s="748"/>
      <c r="HDM5" s="748"/>
      <c r="HDN5" s="747"/>
      <c r="HDO5" s="748"/>
      <c r="HDP5" s="748"/>
      <c r="HDQ5" s="748"/>
      <c r="HDR5" s="748"/>
      <c r="HDS5" s="748"/>
      <c r="HDT5" s="748"/>
      <c r="HDU5" s="748"/>
      <c r="HDV5" s="748"/>
      <c r="HDW5" s="748"/>
      <c r="HDX5" s="748"/>
      <c r="HDY5" s="748"/>
      <c r="HDZ5" s="748"/>
      <c r="HEA5" s="748"/>
      <c r="HEB5" s="748"/>
      <c r="HEC5" s="748"/>
      <c r="HED5" s="748"/>
      <c r="HEE5" s="748"/>
      <c r="HEF5" s="748"/>
      <c r="HEG5" s="748"/>
      <c r="HEH5" s="748"/>
      <c r="HEI5" s="748"/>
      <c r="HEJ5" s="748"/>
      <c r="HEK5" s="748"/>
      <c r="HEL5" s="748"/>
      <c r="HEM5" s="748"/>
      <c r="HEN5" s="748"/>
      <c r="HEO5" s="748"/>
      <c r="HEP5" s="748"/>
      <c r="HEQ5" s="748"/>
      <c r="HER5" s="748"/>
      <c r="HES5" s="747"/>
      <c r="HET5" s="748"/>
      <c r="HEU5" s="748"/>
      <c r="HEV5" s="748"/>
      <c r="HEW5" s="748"/>
      <c r="HEX5" s="748"/>
      <c r="HEY5" s="748"/>
      <c r="HEZ5" s="748"/>
      <c r="HFA5" s="748"/>
      <c r="HFB5" s="748"/>
      <c r="HFC5" s="748"/>
      <c r="HFD5" s="748"/>
      <c r="HFE5" s="748"/>
      <c r="HFF5" s="748"/>
      <c r="HFG5" s="748"/>
      <c r="HFH5" s="748"/>
      <c r="HFI5" s="748"/>
      <c r="HFJ5" s="748"/>
      <c r="HFK5" s="748"/>
      <c r="HFL5" s="748"/>
      <c r="HFM5" s="748"/>
      <c r="HFN5" s="748"/>
      <c r="HFO5" s="748"/>
      <c r="HFP5" s="748"/>
      <c r="HFQ5" s="748"/>
      <c r="HFR5" s="748"/>
      <c r="HFS5" s="748"/>
      <c r="HFT5" s="748"/>
      <c r="HFU5" s="748"/>
      <c r="HFV5" s="748"/>
      <c r="HFW5" s="748"/>
      <c r="HFX5" s="747"/>
      <c r="HFY5" s="748"/>
      <c r="HFZ5" s="748"/>
      <c r="HGA5" s="748"/>
      <c r="HGB5" s="748"/>
      <c r="HGC5" s="748"/>
      <c r="HGD5" s="748"/>
      <c r="HGE5" s="748"/>
      <c r="HGF5" s="748"/>
      <c r="HGG5" s="748"/>
      <c r="HGH5" s="748"/>
      <c r="HGI5" s="748"/>
      <c r="HGJ5" s="748"/>
      <c r="HGK5" s="748"/>
      <c r="HGL5" s="748"/>
      <c r="HGM5" s="748"/>
      <c r="HGN5" s="748"/>
      <c r="HGO5" s="748"/>
      <c r="HGP5" s="748"/>
      <c r="HGQ5" s="748"/>
      <c r="HGR5" s="748"/>
      <c r="HGS5" s="748"/>
      <c r="HGT5" s="748"/>
      <c r="HGU5" s="748"/>
      <c r="HGV5" s="748"/>
      <c r="HGW5" s="748"/>
      <c r="HGX5" s="748"/>
      <c r="HGY5" s="748"/>
      <c r="HGZ5" s="748"/>
      <c r="HHA5" s="748"/>
      <c r="HHB5" s="748"/>
      <c r="HHC5" s="747"/>
      <c r="HHD5" s="748"/>
      <c r="HHE5" s="748"/>
      <c r="HHF5" s="748"/>
      <c r="HHG5" s="748"/>
      <c r="HHH5" s="748"/>
      <c r="HHI5" s="748"/>
      <c r="HHJ5" s="748"/>
      <c r="HHK5" s="748"/>
      <c r="HHL5" s="748"/>
      <c r="HHM5" s="748"/>
      <c r="HHN5" s="748"/>
      <c r="HHO5" s="748"/>
      <c r="HHP5" s="748"/>
      <c r="HHQ5" s="748"/>
      <c r="HHR5" s="748"/>
      <c r="HHS5" s="748"/>
      <c r="HHT5" s="748"/>
      <c r="HHU5" s="748"/>
      <c r="HHV5" s="748"/>
      <c r="HHW5" s="748"/>
      <c r="HHX5" s="748"/>
      <c r="HHY5" s="748"/>
      <c r="HHZ5" s="748"/>
      <c r="HIA5" s="748"/>
      <c r="HIB5" s="748"/>
      <c r="HIC5" s="748"/>
      <c r="HID5" s="748"/>
      <c r="HIE5" s="748"/>
      <c r="HIF5" s="748"/>
      <c r="HIG5" s="748"/>
      <c r="HIH5" s="747"/>
      <c r="HII5" s="748"/>
      <c r="HIJ5" s="748"/>
      <c r="HIK5" s="748"/>
      <c r="HIL5" s="748"/>
      <c r="HIM5" s="748"/>
      <c r="HIN5" s="748"/>
      <c r="HIO5" s="748"/>
      <c r="HIP5" s="748"/>
      <c r="HIQ5" s="748"/>
      <c r="HIR5" s="748"/>
      <c r="HIS5" s="748"/>
      <c r="HIT5" s="748"/>
      <c r="HIU5" s="748"/>
      <c r="HIV5" s="748"/>
      <c r="HIW5" s="748"/>
      <c r="HIX5" s="748"/>
      <c r="HIY5" s="748"/>
      <c r="HIZ5" s="748"/>
      <c r="HJA5" s="748"/>
      <c r="HJB5" s="748"/>
      <c r="HJC5" s="748"/>
      <c r="HJD5" s="748"/>
      <c r="HJE5" s="748"/>
      <c r="HJF5" s="748"/>
      <c r="HJG5" s="748"/>
      <c r="HJH5" s="748"/>
      <c r="HJI5" s="748"/>
      <c r="HJJ5" s="748"/>
      <c r="HJK5" s="748"/>
      <c r="HJL5" s="748"/>
      <c r="HJM5" s="747"/>
      <c r="HJN5" s="748"/>
      <c r="HJO5" s="748"/>
      <c r="HJP5" s="748"/>
      <c r="HJQ5" s="748"/>
      <c r="HJR5" s="748"/>
      <c r="HJS5" s="748"/>
      <c r="HJT5" s="748"/>
      <c r="HJU5" s="748"/>
      <c r="HJV5" s="748"/>
      <c r="HJW5" s="748"/>
      <c r="HJX5" s="748"/>
      <c r="HJY5" s="748"/>
      <c r="HJZ5" s="748"/>
      <c r="HKA5" s="748"/>
      <c r="HKB5" s="748"/>
      <c r="HKC5" s="748"/>
      <c r="HKD5" s="748"/>
      <c r="HKE5" s="748"/>
      <c r="HKF5" s="748"/>
      <c r="HKG5" s="748"/>
      <c r="HKH5" s="748"/>
      <c r="HKI5" s="748"/>
      <c r="HKJ5" s="748"/>
      <c r="HKK5" s="748"/>
      <c r="HKL5" s="748"/>
      <c r="HKM5" s="748"/>
      <c r="HKN5" s="748"/>
      <c r="HKO5" s="748"/>
      <c r="HKP5" s="748"/>
      <c r="HKQ5" s="748"/>
      <c r="HKR5" s="747"/>
      <c r="HKS5" s="748"/>
      <c r="HKT5" s="748"/>
      <c r="HKU5" s="748"/>
      <c r="HKV5" s="748"/>
      <c r="HKW5" s="748"/>
      <c r="HKX5" s="748"/>
      <c r="HKY5" s="748"/>
      <c r="HKZ5" s="748"/>
      <c r="HLA5" s="748"/>
      <c r="HLB5" s="748"/>
      <c r="HLC5" s="748"/>
      <c r="HLD5" s="748"/>
      <c r="HLE5" s="748"/>
      <c r="HLF5" s="748"/>
      <c r="HLG5" s="748"/>
      <c r="HLH5" s="748"/>
      <c r="HLI5" s="748"/>
      <c r="HLJ5" s="748"/>
      <c r="HLK5" s="748"/>
      <c r="HLL5" s="748"/>
      <c r="HLM5" s="748"/>
      <c r="HLN5" s="748"/>
      <c r="HLO5" s="748"/>
      <c r="HLP5" s="748"/>
      <c r="HLQ5" s="748"/>
      <c r="HLR5" s="748"/>
      <c r="HLS5" s="748"/>
      <c r="HLT5" s="748"/>
      <c r="HLU5" s="748"/>
      <c r="HLV5" s="748"/>
      <c r="HLW5" s="747"/>
      <c r="HLX5" s="748"/>
      <c r="HLY5" s="748"/>
      <c r="HLZ5" s="748"/>
      <c r="HMA5" s="748"/>
      <c r="HMB5" s="748"/>
      <c r="HMC5" s="748"/>
      <c r="HMD5" s="748"/>
      <c r="HME5" s="748"/>
      <c r="HMF5" s="748"/>
      <c r="HMG5" s="748"/>
      <c r="HMH5" s="748"/>
      <c r="HMI5" s="748"/>
      <c r="HMJ5" s="748"/>
      <c r="HMK5" s="748"/>
      <c r="HML5" s="748"/>
      <c r="HMM5" s="748"/>
      <c r="HMN5" s="748"/>
      <c r="HMO5" s="748"/>
      <c r="HMP5" s="748"/>
      <c r="HMQ5" s="748"/>
      <c r="HMR5" s="748"/>
      <c r="HMS5" s="748"/>
      <c r="HMT5" s="748"/>
      <c r="HMU5" s="748"/>
      <c r="HMV5" s="748"/>
      <c r="HMW5" s="748"/>
      <c r="HMX5" s="748"/>
      <c r="HMY5" s="748"/>
      <c r="HMZ5" s="748"/>
      <c r="HNA5" s="748"/>
      <c r="HNB5" s="747"/>
      <c r="HNC5" s="748"/>
      <c r="HND5" s="748"/>
      <c r="HNE5" s="748"/>
      <c r="HNF5" s="748"/>
      <c r="HNG5" s="748"/>
      <c r="HNH5" s="748"/>
      <c r="HNI5" s="748"/>
      <c r="HNJ5" s="748"/>
      <c r="HNK5" s="748"/>
      <c r="HNL5" s="748"/>
      <c r="HNM5" s="748"/>
      <c r="HNN5" s="748"/>
      <c r="HNO5" s="748"/>
      <c r="HNP5" s="748"/>
      <c r="HNQ5" s="748"/>
      <c r="HNR5" s="748"/>
      <c r="HNS5" s="748"/>
      <c r="HNT5" s="748"/>
      <c r="HNU5" s="748"/>
      <c r="HNV5" s="748"/>
      <c r="HNW5" s="748"/>
      <c r="HNX5" s="748"/>
      <c r="HNY5" s="748"/>
      <c r="HNZ5" s="748"/>
      <c r="HOA5" s="748"/>
      <c r="HOB5" s="748"/>
      <c r="HOC5" s="748"/>
      <c r="HOD5" s="748"/>
      <c r="HOE5" s="748"/>
      <c r="HOF5" s="748"/>
      <c r="HOG5" s="747"/>
      <c r="HOH5" s="748"/>
      <c r="HOI5" s="748"/>
      <c r="HOJ5" s="748"/>
      <c r="HOK5" s="748"/>
      <c r="HOL5" s="748"/>
      <c r="HOM5" s="748"/>
      <c r="HON5" s="748"/>
      <c r="HOO5" s="748"/>
      <c r="HOP5" s="748"/>
      <c r="HOQ5" s="748"/>
      <c r="HOR5" s="748"/>
      <c r="HOS5" s="748"/>
      <c r="HOT5" s="748"/>
      <c r="HOU5" s="748"/>
      <c r="HOV5" s="748"/>
      <c r="HOW5" s="748"/>
      <c r="HOX5" s="748"/>
      <c r="HOY5" s="748"/>
      <c r="HOZ5" s="748"/>
      <c r="HPA5" s="748"/>
      <c r="HPB5" s="748"/>
      <c r="HPC5" s="748"/>
      <c r="HPD5" s="748"/>
      <c r="HPE5" s="748"/>
      <c r="HPF5" s="748"/>
      <c r="HPG5" s="748"/>
      <c r="HPH5" s="748"/>
      <c r="HPI5" s="748"/>
      <c r="HPJ5" s="748"/>
      <c r="HPK5" s="748"/>
      <c r="HPL5" s="747"/>
      <c r="HPM5" s="748"/>
      <c r="HPN5" s="748"/>
      <c r="HPO5" s="748"/>
      <c r="HPP5" s="748"/>
      <c r="HPQ5" s="748"/>
      <c r="HPR5" s="748"/>
      <c r="HPS5" s="748"/>
      <c r="HPT5" s="748"/>
      <c r="HPU5" s="748"/>
      <c r="HPV5" s="748"/>
      <c r="HPW5" s="748"/>
      <c r="HPX5" s="748"/>
      <c r="HPY5" s="748"/>
      <c r="HPZ5" s="748"/>
      <c r="HQA5" s="748"/>
      <c r="HQB5" s="748"/>
      <c r="HQC5" s="748"/>
      <c r="HQD5" s="748"/>
      <c r="HQE5" s="748"/>
      <c r="HQF5" s="748"/>
      <c r="HQG5" s="748"/>
      <c r="HQH5" s="748"/>
      <c r="HQI5" s="748"/>
      <c r="HQJ5" s="748"/>
      <c r="HQK5" s="748"/>
      <c r="HQL5" s="748"/>
      <c r="HQM5" s="748"/>
      <c r="HQN5" s="748"/>
      <c r="HQO5" s="748"/>
      <c r="HQP5" s="748"/>
      <c r="HQQ5" s="747"/>
      <c r="HQR5" s="748"/>
      <c r="HQS5" s="748"/>
      <c r="HQT5" s="748"/>
      <c r="HQU5" s="748"/>
      <c r="HQV5" s="748"/>
      <c r="HQW5" s="748"/>
      <c r="HQX5" s="748"/>
      <c r="HQY5" s="748"/>
      <c r="HQZ5" s="748"/>
      <c r="HRA5" s="748"/>
      <c r="HRB5" s="748"/>
      <c r="HRC5" s="748"/>
      <c r="HRD5" s="748"/>
      <c r="HRE5" s="748"/>
      <c r="HRF5" s="748"/>
      <c r="HRG5" s="748"/>
      <c r="HRH5" s="748"/>
      <c r="HRI5" s="748"/>
      <c r="HRJ5" s="748"/>
      <c r="HRK5" s="748"/>
      <c r="HRL5" s="748"/>
      <c r="HRM5" s="748"/>
      <c r="HRN5" s="748"/>
      <c r="HRO5" s="748"/>
      <c r="HRP5" s="748"/>
      <c r="HRQ5" s="748"/>
      <c r="HRR5" s="748"/>
      <c r="HRS5" s="748"/>
      <c r="HRT5" s="748"/>
      <c r="HRU5" s="748"/>
      <c r="HRV5" s="747"/>
      <c r="HRW5" s="748"/>
      <c r="HRX5" s="748"/>
      <c r="HRY5" s="748"/>
      <c r="HRZ5" s="748"/>
      <c r="HSA5" s="748"/>
      <c r="HSB5" s="748"/>
      <c r="HSC5" s="748"/>
      <c r="HSD5" s="748"/>
      <c r="HSE5" s="748"/>
      <c r="HSF5" s="748"/>
      <c r="HSG5" s="748"/>
      <c r="HSH5" s="748"/>
      <c r="HSI5" s="748"/>
      <c r="HSJ5" s="748"/>
      <c r="HSK5" s="748"/>
      <c r="HSL5" s="748"/>
      <c r="HSM5" s="748"/>
      <c r="HSN5" s="748"/>
      <c r="HSO5" s="748"/>
      <c r="HSP5" s="748"/>
      <c r="HSQ5" s="748"/>
      <c r="HSR5" s="748"/>
      <c r="HSS5" s="748"/>
      <c r="HST5" s="748"/>
      <c r="HSU5" s="748"/>
      <c r="HSV5" s="748"/>
      <c r="HSW5" s="748"/>
      <c r="HSX5" s="748"/>
      <c r="HSY5" s="748"/>
      <c r="HSZ5" s="748"/>
      <c r="HTA5" s="747"/>
      <c r="HTB5" s="748"/>
      <c r="HTC5" s="748"/>
      <c r="HTD5" s="748"/>
      <c r="HTE5" s="748"/>
      <c r="HTF5" s="748"/>
      <c r="HTG5" s="748"/>
      <c r="HTH5" s="748"/>
      <c r="HTI5" s="748"/>
      <c r="HTJ5" s="748"/>
      <c r="HTK5" s="748"/>
      <c r="HTL5" s="748"/>
      <c r="HTM5" s="748"/>
      <c r="HTN5" s="748"/>
      <c r="HTO5" s="748"/>
      <c r="HTP5" s="748"/>
      <c r="HTQ5" s="748"/>
      <c r="HTR5" s="748"/>
      <c r="HTS5" s="748"/>
      <c r="HTT5" s="748"/>
      <c r="HTU5" s="748"/>
      <c r="HTV5" s="748"/>
      <c r="HTW5" s="748"/>
      <c r="HTX5" s="748"/>
      <c r="HTY5" s="748"/>
      <c r="HTZ5" s="748"/>
      <c r="HUA5" s="748"/>
      <c r="HUB5" s="748"/>
      <c r="HUC5" s="748"/>
      <c r="HUD5" s="748"/>
      <c r="HUE5" s="748"/>
      <c r="HUF5" s="747"/>
      <c r="HUG5" s="748"/>
      <c r="HUH5" s="748"/>
      <c r="HUI5" s="748"/>
      <c r="HUJ5" s="748"/>
      <c r="HUK5" s="748"/>
      <c r="HUL5" s="748"/>
      <c r="HUM5" s="748"/>
      <c r="HUN5" s="748"/>
      <c r="HUO5" s="748"/>
      <c r="HUP5" s="748"/>
      <c r="HUQ5" s="748"/>
      <c r="HUR5" s="748"/>
      <c r="HUS5" s="748"/>
      <c r="HUT5" s="748"/>
      <c r="HUU5" s="748"/>
      <c r="HUV5" s="748"/>
      <c r="HUW5" s="748"/>
      <c r="HUX5" s="748"/>
      <c r="HUY5" s="748"/>
      <c r="HUZ5" s="748"/>
      <c r="HVA5" s="748"/>
      <c r="HVB5" s="748"/>
      <c r="HVC5" s="748"/>
      <c r="HVD5" s="748"/>
      <c r="HVE5" s="748"/>
      <c r="HVF5" s="748"/>
      <c r="HVG5" s="748"/>
      <c r="HVH5" s="748"/>
      <c r="HVI5" s="748"/>
      <c r="HVJ5" s="748"/>
      <c r="HVK5" s="747"/>
      <c r="HVL5" s="748"/>
      <c r="HVM5" s="748"/>
      <c r="HVN5" s="748"/>
      <c r="HVO5" s="748"/>
      <c r="HVP5" s="748"/>
      <c r="HVQ5" s="748"/>
      <c r="HVR5" s="748"/>
      <c r="HVS5" s="748"/>
      <c r="HVT5" s="748"/>
      <c r="HVU5" s="748"/>
      <c r="HVV5" s="748"/>
      <c r="HVW5" s="748"/>
      <c r="HVX5" s="748"/>
      <c r="HVY5" s="748"/>
      <c r="HVZ5" s="748"/>
      <c r="HWA5" s="748"/>
      <c r="HWB5" s="748"/>
      <c r="HWC5" s="748"/>
      <c r="HWD5" s="748"/>
      <c r="HWE5" s="748"/>
      <c r="HWF5" s="748"/>
      <c r="HWG5" s="748"/>
      <c r="HWH5" s="748"/>
      <c r="HWI5" s="748"/>
      <c r="HWJ5" s="748"/>
      <c r="HWK5" s="748"/>
      <c r="HWL5" s="748"/>
      <c r="HWM5" s="748"/>
      <c r="HWN5" s="748"/>
      <c r="HWO5" s="748"/>
      <c r="HWP5" s="747"/>
      <c r="HWQ5" s="748"/>
      <c r="HWR5" s="748"/>
      <c r="HWS5" s="748"/>
      <c r="HWT5" s="748"/>
      <c r="HWU5" s="748"/>
      <c r="HWV5" s="748"/>
      <c r="HWW5" s="748"/>
      <c r="HWX5" s="748"/>
      <c r="HWY5" s="748"/>
      <c r="HWZ5" s="748"/>
      <c r="HXA5" s="748"/>
      <c r="HXB5" s="748"/>
      <c r="HXC5" s="748"/>
      <c r="HXD5" s="748"/>
      <c r="HXE5" s="748"/>
      <c r="HXF5" s="748"/>
      <c r="HXG5" s="748"/>
      <c r="HXH5" s="748"/>
      <c r="HXI5" s="748"/>
      <c r="HXJ5" s="748"/>
      <c r="HXK5" s="748"/>
      <c r="HXL5" s="748"/>
      <c r="HXM5" s="748"/>
      <c r="HXN5" s="748"/>
      <c r="HXO5" s="748"/>
      <c r="HXP5" s="748"/>
      <c r="HXQ5" s="748"/>
      <c r="HXR5" s="748"/>
      <c r="HXS5" s="748"/>
      <c r="HXT5" s="748"/>
      <c r="HXU5" s="747"/>
      <c r="HXV5" s="748"/>
      <c r="HXW5" s="748"/>
      <c r="HXX5" s="748"/>
      <c r="HXY5" s="748"/>
      <c r="HXZ5" s="748"/>
      <c r="HYA5" s="748"/>
      <c r="HYB5" s="748"/>
      <c r="HYC5" s="748"/>
      <c r="HYD5" s="748"/>
      <c r="HYE5" s="748"/>
      <c r="HYF5" s="748"/>
      <c r="HYG5" s="748"/>
      <c r="HYH5" s="748"/>
      <c r="HYI5" s="748"/>
      <c r="HYJ5" s="748"/>
      <c r="HYK5" s="748"/>
      <c r="HYL5" s="748"/>
      <c r="HYM5" s="748"/>
      <c r="HYN5" s="748"/>
      <c r="HYO5" s="748"/>
      <c r="HYP5" s="748"/>
      <c r="HYQ5" s="748"/>
      <c r="HYR5" s="748"/>
      <c r="HYS5" s="748"/>
      <c r="HYT5" s="748"/>
      <c r="HYU5" s="748"/>
      <c r="HYV5" s="748"/>
      <c r="HYW5" s="748"/>
      <c r="HYX5" s="748"/>
      <c r="HYY5" s="748"/>
      <c r="HYZ5" s="747"/>
      <c r="HZA5" s="748"/>
      <c r="HZB5" s="748"/>
      <c r="HZC5" s="748"/>
      <c r="HZD5" s="748"/>
      <c r="HZE5" s="748"/>
      <c r="HZF5" s="748"/>
      <c r="HZG5" s="748"/>
      <c r="HZH5" s="748"/>
      <c r="HZI5" s="748"/>
      <c r="HZJ5" s="748"/>
      <c r="HZK5" s="748"/>
      <c r="HZL5" s="748"/>
      <c r="HZM5" s="748"/>
      <c r="HZN5" s="748"/>
      <c r="HZO5" s="748"/>
      <c r="HZP5" s="748"/>
      <c r="HZQ5" s="748"/>
      <c r="HZR5" s="748"/>
      <c r="HZS5" s="748"/>
      <c r="HZT5" s="748"/>
      <c r="HZU5" s="748"/>
      <c r="HZV5" s="748"/>
      <c r="HZW5" s="748"/>
      <c r="HZX5" s="748"/>
      <c r="HZY5" s="748"/>
      <c r="HZZ5" s="748"/>
      <c r="IAA5" s="748"/>
      <c r="IAB5" s="748"/>
      <c r="IAC5" s="748"/>
      <c r="IAD5" s="748"/>
      <c r="IAE5" s="747"/>
      <c r="IAF5" s="748"/>
      <c r="IAG5" s="748"/>
      <c r="IAH5" s="748"/>
      <c r="IAI5" s="748"/>
      <c r="IAJ5" s="748"/>
      <c r="IAK5" s="748"/>
      <c r="IAL5" s="748"/>
      <c r="IAM5" s="748"/>
      <c r="IAN5" s="748"/>
      <c r="IAO5" s="748"/>
      <c r="IAP5" s="748"/>
      <c r="IAQ5" s="748"/>
      <c r="IAR5" s="748"/>
      <c r="IAS5" s="748"/>
      <c r="IAT5" s="748"/>
      <c r="IAU5" s="748"/>
      <c r="IAV5" s="748"/>
      <c r="IAW5" s="748"/>
      <c r="IAX5" s="748"/>
      <c r="IAY5" s="748"/>
      <c r="IAZ5" s="748"/>
      <c r="IBA5" s="748"/>
      <c r="IBB5" s="748"/>
      <c r="IBC5" s="748"/>
      <c r="IBD5" s="748"/>
      <c r="IBE5" s="748"/>
      <c r="IBF5" s="748"/>
      <c r="IBG5" s="748"/>
      <c r="IBH5" s="748"/>
      <c r="IBI5" s="748"/>
      <c r="IBJ5" s="747"/>
      <c r="IBK5" s="748"/>
      <c r="IBL5" s="748"/>
      <c r="IBM5" s="748"/>
      <c r="IBN5" s="748"/>
      <c r="IBO5" s="748"/>
      <c r="IBP5" s="748"/>
      <c r="IBQ5" s="748"/>
      <c r="IBR5" s="748"/>
      <c r="IBS5" s="748"/>
      <c r="IBT5" s="748"/>
      <c r="IBU5" s="748"/>
      <c r="IBV5" s="748"/>
      <c r="IBW5" s="748"/>
      <c r="IBX5" s="748"/>
      <c r="IBY5" s="748"/>
      <c r="IBZ5" s="748"/>
      <c r="ICA5" s="748"/>
      <c r="ICB5" s="748"/>
      <c r="ICC5" s="748"/>
      <c r="ICD5" s="748"/>
      <c r="ICE5" s="748"/>
      <c r="ICF5" s="748"/>
      <c r="ICG5" s="748"/>
      <c r="ICH5" s="748"/>
      <c r="ICI5" s="748"/>
      <c r="ICJ5" s="748"/>
      <c r="ICK5" s="748"/>
      <c r="ICL5" s="748"/>
      <c r="ICM5" s="748"/>
      <c r="ICN5" s="748"/>
      <c r="ICO5" s="747"/>
      <c r="ICP5" s="748"/>
      <c r="ICQ5" s="748"/>
      <c r="ICR5" s="748"/>
      <c r="ICS5" s="748"/>
      <c r="ICT5" s="748"/>
      <c r="ICU5" s="748"/>
      <c r="ICV5" s="748"/>
      <c r="ICW5" s="748"/>
      <c r="ICX5" s="748"/>
      <c r="ICY5" s="748"/>
      <c r="ICZ5" s="748"/>
      <c r="IDA5" s="748"/>
      <c r="IDB5" s="748"/>
      <c r="IDC5" s="748"/>
      <c r="IDD5" s="748"/>
      <c r="IDE5" s="748"/>
      <c r="IDF5" s="748"/>
      <c r="IDG5" s="748"/>
      <c r="IDH5" s="748"/>
      <c r="IDI5" s="748"/>
      <c r="IDJ5" s="748"/>
      <c r="IDK5" s="748"/>
      <c r="IDL5" s="748"/>
      <c r="IDM5" s="748"/>
      <c r="IDN5" s="748"/>
      <c r="IDO5" s="748"/>
      <c r="IDP5" s="748"/>
      <c r="IDQ5" s="748"/>
      <c r="IDR5" s="748"/>
      <c r="IDS5" s="748"/>
      <c r="IDT5" s="747"/>
      <c r="IDU5" s="748"/>
      <c r="IDV5" s="748"/>
      <c r="IDW5" s="748"/>
      <c r="IDX5" s="748"/>
      <c r="IDY5" s="748"/>
      <c r="IDZ5" s="748"/>
      <c r="IEA5" s="748"/>
      <c r="IEB5" s="748"/>
      <c r="IEC5" s="748"/>
      <c r="IED5" s="748"/>
      <c r="IEE5" s="748"/>
      <c r="IEF5" s="748"/>
      <c r="IEG5" s="748"/>
      <c r="IEH5" s="748"/>
      <c r="IEI5" s="748"/>
      <c r="IEJ5" s="748"/>
      <c r="IEK5" s="748"/>
      <c r="IEL5" s="748"/>
      <c r="IEM5" s="748"/>
      <c r="IEN5" s="748"/>
      <c r="IEO5" s="748"/>
      <c r="IEP5" s="748"/>
      <c r="IEQ5" s="748"/>
      <c r="IER5" s="748"/>
      <c r="IES5" s="748"/>
      <c r="IET5" s="748"/>
      <c r="IEU5" s="748"/>
      <c r="IEV5" s="748"/>
      <c r="IEW5" s="748"/>
      <c r="IEX5" s="748"/>
      <c r="IEY5" s="747"/>
      <c r="IEZ5" s="748"/>
      <c r="IFA5" s="748"/>
      <c r="IFB5" s="748"/>
      <c r="IFC5" s="748"/>
      <c r="IFD5" s="748"/>
      <c r="IFE5" s="748"/>
      <c r="IFF5" s="748"/>
      <c r="IFG5" s="748"/>
      <c r="IFH5" s="748"/>
      <c r="IFI5" s="748"/>
      <c r="IFJ5" s="748"/>
      <c r="IFK5" s="748"/>
      <c r="IFL5" s="748"/>
      <c r="IFM5" s="748"/>
      <c r="IFN5" s="748"/>
      <c r="IFO5" s="748"/>
      <c r="IFP5" s="748"/>
      <c r="IFQ5" s="748"/>
      <c r="IFR5" s="748"/>
      <c r="IFS5" s="748"/>
      <c r="IFT5" s="748"/>
      <c r="IFU5" s="748"/>
      <c r="IFV5" s="748"/>
      <c r="IFW5" s="748"/>
      <c r="IFX5" s="748"/>
      <c r="IFY5" s="748"/>
      <c r="IFZ5" s="748"/>
      <c r="IGA5" s="748"/>
      <c r="IGB5" s="748"/>
      <c r="IGC5" s="748"/>
      <c r="IGD5" s="747"/>
      <c r="IGE5" s="748"/>
      <c r="IGF5" s="748"/>
      <c r="IGG5" s="748"/>
      <c r="IGH5" s="748"/>
      <c r="IGI5" s="748"/>
      <c r="IGJ5" s="748"/>
      <c r="IGK5" s="748"/>
      <c r="IGL5" s="748"/>
      <c r="IGM5" s="748"/>
      <c r="IGN5" s="748"/>
      <c r="IGO5" s="748"/>
      <c r="IGP5" s="748"/>
      <c r="IGQ5" s="748"/>
      <c r="IGR5" s="748"/>
      <c r="IGS5" s="748"/>
      <c r="IGT5" s="748"/>
      <c r="IGU5" s="748"/>
      <c r="IGV5" s="748"/>
      <c r="IGW5" s="748"/>
      <c r="IGX5" s="748"/>
      <c r="IGY5" s="748"/>
      <c r="IGZ5" s="748"/>
      <c r="IHA5" s="748"/>
      <c r="IHB5" s="748"/>
      <c r="IHC5" s="748"/>
      <c r="IHD5" s="748"/>
      <c r="IHE5" s="748"/>
      <c r="IHF5" s="748"/>
      <c r="IHG5" s="748"/>
      <c r="IHH5" s="748"/>
      <c r="IHI5" s="747"/>
      <c r="IHJ5" s="748"/>
      <c r="IHK5" s="748"/>
      <c r="IHL5" s="748"/>
      <c r="IHM5" s="748"/>
      <c r="IHN5" s="748"/>
      <c r="IHO5" s="748"/>
      <c r="IHP5" s="748"/>
      <c r="IHQ5" s="748"/>
      <c r="IHR5" s="748"/>
      <c r="IHS5" s="748"/>
      <c r="IHT5" s="748"/>
      <c r="IHU5" s="748"/>
      <c r="IHV5" s="748"/>
      <c r="IHW5" s="748"/>
      <c r="IHX5" s="748"/>
      <c r="IHY5" s="748"/>
      <c r="IHZ5" s="748"/>
      <c r="IIA5" s="748"/>
      <c r="IIB5" s="748"/>
      <c r="IIC5" s="748"/>
      <c r="IID5" s="748"/>
      <c r="IIE5" s="748"/>
      <c r="IIF5" s="748"/>
      <c r="IIG5" s="748"/>
      <c r="IIH5" s="748"/>
      <c r="III5" s="748"/>
      <c r="IIJ5" s="748"/>
      <c r="IIK5" s="748"/>
      <c r="IIL5" s="748"/>
      <c r="IIM5" s="748"/>
      <c r="IIN5" s="747"/>
      <c r="IIO5" s="748"/>
      <c r="IIP5" s="748"/>
      <c r="IIQ5" s="748"/>
      <c r="IIR5" s="748"/>
      <c r="IIS5" s="748"/>
      <c r="IIT5" s="748"/>
      <c r="IIU5" s="748"/>
      <c r="IIV5" s="748"/>
      <c r="IIW5" s="748"/>
      <c r="IIX5" s="748"/>
      <c r="IIY5" s="748"/>
      <c r="IIZ5" s="748"/>
      <c r="IJA5" s="748"/>
      <c r="IJB5" s="748"/>
      <c r="IJC5" s="748"/>
      <c r="IJD5" s="748"/>
      <c r="IJE5" s="748"/>
      <c r="IJF5" s="748"/>
      <c r="IJG5" s="748"/>
      <c r="IJH5" s="748"/>
      <c r="IJI5" s="748"/>
      <c r="IJJ5" s="748"/>
      <c r="IJK5" s="748"/>
      <c r="IJL5" s="748"/>
      <c r="IJM5" s="748"/>
      <c r="IJN5" s="748"/>
      <c r="IJO5" s="748"/>
      <c r="IJP5" s="748"/>
      <c r="IJQ5" s="748"/>
      <c r="IJR5" s="748"/>
      <c r="IJS5" s="747"/>
      <c r="IJT5" s="748"/>
      <c r="IJU5" s="748"/>
      <c r="IJV5" s="748"/>
      <c r="IJW5" s="748"/>
      <c r="IJX5" s="748"/>
      <c r="IJY5" s="748"/>
      <c r="IJZ5" s="748"/>
      <c r="IKA5" s="748"/>
      <c r="IKB5" s="748"/>
      <c r="IKC5" s="748"/>
      <c r="IKD5" s="748"/>
      <c r="IKE5" s="748"/>
      <c r="IKF5" s="748"/>
      <c r="IKG5" s="748"/>
      <c r="IKH5" s="748"/>
      <c r="IKI5" s="748"/>
      <c r="IKJ5" s="748"/>
      <c r="IKK5" s="748"/>
      <c r="IKL5" s="748"/>
      <c r="IKM5" s="748"/>
      <c r="IKN5" s="748"/>
      <c r="IKO5" s="748"/>
      <c r="IKP5" s="748"/>
      <c r="IKQ5" s="748"/>
      <c r="IKR5" s="748"/>
      <c r="IKS5" s="748"/>
      <c r="IKT5" s="748"/>
      <c r="IKU5" s="748"/>
      <c r="IKV5" s="748"/>
      <c r="IKW5" s="748"/>
      <c r="IKX5" s="747"/>
      <c r="IKY5" s="748"/>
      <c r="IKZ5" s="748"/>
      <c r="ILA5" s="748"/>
      <c r="ILB5" s="748"/>
      <c r="ILC5" s="748"/>
      <c r="ILD5" s="748"/>
      <c r="ILE5" s="748"/>
      <c r="ILF5" s="748"/>
      <c r="ILG5" s="748"/>
      <c r="ILH5" s="748"/>
      <c r="ILI5" s="748"/>
      <c r="ILJ5" s="748"/>
      <c r="ILK5" s="748"/>
      <c r="ILL5" s="748"/>
      <c r="ILM5" s="748"/>
      <c r="ILN5" s="748"/>
      <c r="ILO5" s="748"/>
      <c r="ILP5" s="748"/>
      <c r="ILQ5" s="748"/>
      <c r="ILR5" s="748"/>
      <c r="ILS5" s="748"/>
      <c r="ILT5" s="748"/>
      <c r="ILU5" s="748"/>
      <c r="ILV5" s="748"/>
      <c r="ILW5" s="748"/>
      <c r="ILX5" s="748"/>
      <c r="ILY5" s="748"/>
      <c r="ILZ5" s="748"/>
      <c r="IMA5" s="748"/>
      <c r="IMB5" s="748"/>
      <c r="IMC5" s="747"/>
      <c r="IMD5" s="748"/>
      <c r="IME5" s="748"/>
      <c r="IMF5" s="748"/>
      <c r="IMG5" s="748"/>
      <c r="IMH5" s="748"/>
      <c r="IMI5" s="748"/>
      <c r="IMJ5" s="748"/>
      <c r="IMK5" s="748"/>
      <c r="IML5" s="748"/>
      <c r="IMM5" s="748"/>
      <c r="IMN5" s="748"/>
      <c r="IMO5" s="748"/>
      <c r="IMP5" s="748"/>
      <c r="IMQ5" s="748"/>
      <c r="IMR5" s="748"/>
      <c r="IMS5" s="748"/>
      <c r="IMT5" s="748"/>
      <c r="IMU5" s="748"/>
      <c r="IMV5" s="748"/>
      <c r="IMW5" s="748"/>
      <c r="IMX5" s="748"/>
      <c r="IMY5" s="748"/>
      <c r="IMZ5" s="748"/>
      <c r="INA5" s="748"/>
      <c r="INB5" s="748"/>
      <c r="INC5" s="748"/>
      <c r="IND5" s="748"/>
      <c r="INE5" s="748"/>
      <c r="INF5" s="748"/>
      <c r="ING5" s="748"/>
      <c r="INH5" s="747"/>
      <c r="INI5" s="748"/>
      <c r="INJ5" s="748"/>
      <c r="INK5" s="748"/>
      <c r="INL5" s="748"/>
      <c r="INM5" s="748"/>
      <c r="INN5" s="748"/>
      <c r="INO5" s="748"/>
      <c r="INP5" s="748"/>
      <c r="INQ5" s="748"/>
      <c r="INR5" s="748"/>
      <c r="INS5" s="748"/>
      <c r="INT5" s="748"/>
      <c r="INU5" s="748"/>
      <c r="INV5" s="748"/>
      <c r="INW5" s="748"/>
      <c r="INX5" s="748"/>
      <c r="INY5" s="748"/>
      <c r="INZ5" s="748"/>
      <c r="IOA5" s="748"/>
      <c r="IOB5" s="748"/>
      <c r="IOC5" s="748"/>
      <c r="IOD5" s="748"/>
      <c r="IOE5" s="748"/>
      <c r="IOF5" s="748"/>
      <c r="IOG5" s="748"/>
      <c r="IOH5" s="748"/>
      <c r="IOI5" s="748"/>
      <c r="IOJ5" s="748"/>
      <c r="IOK5" s="748"/>
      <c r="IOL5" s="748"/>
      <c r="IOM5" s="747"/>
      <c r="ION5" s="748"/>
      <c r="IOO5" s="748"/>
      <c r="IOP5" s="748"/>
      <c r="IOQ5" s="748"/>
      <c r="IOR5" s="748"/>
      <c r="IOS5" s="748"/>
      <c r="IOT5" s="748"/>
      <c r="IOU5" s="748"/>
      <c r="IOV5" s="748"/>
      <c r="IOW5" s="748"/>
      <c r="IOX5" s="748"/>
      <c r="IOY5" s="748"/>
      <c r="IOZ5" s="748"/>
      <c r="IPA5" s="748"/>
      <c r="IPB5" s="748"/>
      <c r="IPC5" s="748"/>
      <c r="IPD5" s="748"/>
      <c r="IPE5" s="748"/>
      <c r="IPF5" s="748"/>
      <c r="IPG5" s="748"/>
      <c r="IPH5" s="748"/>
      <c r="IPI5" s="748"/>
      <c r="IPJ5" s="748"/>
      <c r="IPK5" s="748"/>
      <c r="IPL5" s="748"/>
      <c r="IPM5" s="748"/>
      <c r="IPN5" s="748"/>
      <c r="IPO5" s="748"/>
      <c r="IPP5" s="748"/>
      <c r="IPQ5" s="748"/>
      <c r="IPR5" s="747"/>
      <c r="IPS5" s="748"/>
      <c r="IPT5" s="748"/>
      <c r="IPU5" s="748"/>
      <c r="IPV5" s="748"/>
      <c r="IPW5" s="748"/>
      <c r="IPX5" s="748"/>
      <c r="IPY5" s="748"/>
      <c r="IPZ5" s="748"/>
      <c r="IQA5" s="748"/>
      <c r="IQB5" s="748"/>
      <c r="IQC5" s="748"/>
      <c r="IQD5" s="748"/>
      <c r="IQE5" s="748"/>
      <c r="IQF5" s="748"/>
      <c r="IQG5" s="748"/>
      <c r="IQH5" s="748"/>
      <c r="IQI5" s="748"/>
      <c r="IQJ5" s="748"/>
      <c r="IQK5" s="748"/>
      <c r="IQL5" s="748"/>
      <c r="IQM5" s="748"/>
      <c r="IQN5" s="748"/>
      <c r="IQO5" s="748"/>
      <c r="IQP5" s="748"/>
      <c r="IQQ5" s="748"/>
      <c r="IQR5" s="748"/>
      <c r="IQS5" s="748"/>
      <c r="IQT5" s="748"/>
      <c r="IQU5" s="748"/>
      <c r="IQV5" s="748"/>
      <c r="IQW5" s="747"/>
      <c r="IQX5" s="748"/>
      <c r="IQY5" s="748"/>
      <c r="IQZ5" s="748"/>
      <c r="IRA5" s="748"/>
      <c r="IRB5" s="748"/>
      <c r="IRC5" s="748"/>
      <c r="IRD5" s="748"/>
      <c r="IRE5" s="748"/>
      <c r="IRF5" s="748"/>
      <c r="IRG5" s="748"/>
      <c r="IRH5" s="748"/>
      <c r="IRI5" s="748"/>
      <c r="IRJ5" s="748"/>
      <c r="IRK5" s="748"/>
      <c r="IRL5" s="748"/>
      <c r="IRM5" s="748"/>
      <c r="IRN5" s="748"/>
      <c r="IRO5" s="748"/>
      <c r="IRP5" s="748"/>
      <c r="IRQ5" s="748"/>
      <c r="IRR5" s="748"/>
      <c r="IRS5" s="748"/>
      <c r="IRT5" s="748"/>
      <c r="IRU5" s="748"/>
      <c r="IRV5" s="748"/>
      <c r="IRW5" s="748"/>
      <c r="IRX5" s="748"/>
      <c r="IRY5" s="748"/>
      <c r="IRZ5" s="748"/>
      <c r="ISA5" s="748"/>
      <c r="ISB5" s="747"/>
      <c r="ISC5" s="748"/>
      <c r="ISD5" s="748"/>
      <c r="ISE5" s="748"/>
      <c r="ISF5" s="748"/>
      <c r="ISG5" s="748"/>
      <c r="ISH5" s="748"/>
      <c r="ISI5" s="748"/>
      <c r="ISJ5" s="748"/>
      <c r="ISK5" s="748"/>
      <c r="ISL5" s="748"/>
      <c r="ISM5" s="748"/>
      <c r="ISN5" s="748"/>
      <c r="ISO5" s="748"/>
      <c r="ISP5" s="748"/>
      <c r="ISQ5" s="748"/>
      <c r="ISR5" s="748"/>
      <c r="ISS5" s="748"/>
      <c r="IST5" s="748"/>
      <c r="ISU5" s="748"/>
      <c r="ISV5" s="748"/>
      <c r="ISW5" s="748"/>
      <c r="ISX5" s="748"/>
      <c r="ISY5" s="748"/>
      <c r="ISZ5" s="748"/>
      <c r="ITA5" s="748"/>
      <c r="ITB5" s="748"/>
      <c r="ITC5" s="748"/>
      <c r="ITD5" s="748"/>
      <c r="ITE5" s="748"/>
      <c r="ITF5" s="748"/>
      <c r="ITG5" s="747"/>
      <c r="ITH5" s="748"/>
      <c r="ITI5" s="748"/>
      <c r="ITJ5" s="748"/>
      <c r="ITK5" s="748"/>
      <c r="ITL5" s="748"/>
      <c r="ITM5" s="748"/>
      <c r="ITN5" s="748"/>
      <c r="ITO5" s="748"/>
      <c r="ITP5" s="748"/>
      <c r="ITQ5" s="748"/>
      <c r="ITR5" s="748"/>
      <c r="ITS5" s="748"/>
      <c r="ITT5" s="748"/>
      <c r="ITU5" s="748"/>
      <c r="ITV5" s="748"/>
      <c r="ITW5" s="748"/>
      <c r="ITX5" s="748"/>
      <c r="ITY5" s="748"/>
      <c r="ITZ5" s="748"/>
      <c r="IUA5" s="748"/>
      <c r="IUB5" s="748"/>
      <c r="IUC5" s="748"/>
      <c r="IUD5" s="748"/>
      <c r="IUE5" s="748"/>
      <c r="IUF5" s="748"/>
      <c r="IUG5" s="748"/>
      <c r="IUH5" s="748"/>
      <c r="IUI5" s="748"/>
      <c r="IUJ5" s="748"/>
      <c r="IUK5" s="748"/>
      <c r="IUL5" s="747"/>
      <c r="IUM5" s="748"/>
      <c r="IUN5" s="748"/>
      <c r="IUO5" s="748"/>
      <c r="IUP5" s="748"/>
      <c r="IUQ5" s="748"/>
      <c r="IUR5" s="748"/>
      <c r="IUS5" s="748"/>
      <c r="IUT5" s="748"/>
      <c r="IUU5" s="748"/>
      <c r="IUV5" s="748"/>
      <c r="IUW5" s="748"/>
      <c r="IUX5" s="748"/>
      <c r="IUY5" s="748"/>
      <c r="IUZ5" s="748"/>
      <c r="IVA5" s="748"/>
      <c r="IVB5" s="748"/>
      <c r="IVC5" s="748"/>
      <c r="IVD5" s="748"/>
      <c r="IVE5" s="748"/>
      <c r="IVF5" s="748"/>
      <c r="IVG5" s="748"/>
      <c r="IVH5" s="748"/>
      <c r="IVI5" s="748"/>
      <c r="IVJ5" s="748"/>
      <c r="IVK5" s="748"/>
      <c r="IVL5" s="748"/>
      <c r="IVM5" s="748"/>
      <c r="IVN5" s="748"/>
      <c r="IVO5" s="748"/>
      <c r="IVP5" s="748"/>
      <c r="IVQ5" s="747"/>
      <c r="IVR5" s="748"/>
      <c r="IVS5" s="748"/>
      <c r="IVT5" s="748"/>
      <c r="IVU5" s="748"/>
      <c r="IVV5" s="748"/>
      <c r="IVW5" s="748"/>
      <c r="IVX5" s="748"/>
      <c r="IVY5" s="748"/>
      <c r="IVZ5" s="748"/>
      <c r="IWA5" s="748"/>
      <c r="IWB5" s="748"/>
      <c r="IWC5" s="748"/>
      <c r="IWD5" s="748"/>
      <c r="IWE5" s="748"/>
      <c r="IWF5" s="748"/>
      <c r="IWG5" s="748"/>
      <c r="IWH5" s="748"/>
      <c r="IWI5" s="748"/>
      <c r="IWJ5" s="748"/>
      <c r="IWK5" s="748"/>
      <c r="IWL5" s="748"/>
      <c r="IWM5" s="748"/>
      <c r="IWN5" s="748"/>
      <c r="IWO5" s="748"/>
      <c r="IWP5" s="748"/>
      <c r="IWQ5" s="748"/>
      <c r="IWR5" s="748"/>
      <c r="IWS5" s="748"/>
      <c r="IWT5" s="748"/>
      <c r="IWU5" s="748"/>
      <c r="IWV5" s="747"/>
      <c r="IWW5" s="748"/>
      <c r="IWX5" s="748"/>
      <c r="IWY5" s="748"/>
      <c r="IWZ5" s="748"/>
      <c r="IXA5" s="748"/>
      <c r="IXB5" s="748"/>
      <c r="IXC5" s="748"/>
      <c r="IXD5" s="748"/>
      <c r="IXE5" s="748"/>
      <c r="IXF5" s="748"/>
      <c r="IXG5" s="748"/>
      <c r="IXH5" s="748"/>
      <c r="IXI5" s="748"/>
      <c r="IXJ5" s="748"/>
      <c r="IXK5" s="748"/>
      <c r="IXL5" s="748"/>
      <c r="IXM5" s="748"/>
      <c r="IXN5" s="748"/>
      <c r="IXO5" s="748"/>
      <c r="IXP5" s="748"/>
      <c r="IXQ5" s="748"/>
      <c r="IXR5" s="748"/>
      <c r="IXS5" s="748"/>
      <c r="IXT5" s="748"/>
      <c r="IXU5" s="748"/>
      <c r="IXV5" s="748"/>
      <c r="IXW5" s="748"/>
      <c r="IXX5" s="748"/>
      <c r="IXY5" s="748"/>
      <c r="IXZ5" s="748"/>
      <c r="IYA5" s="747"/>
      <c r="IYB5" s="748"/>
      <c r="IYC5" s="748"/>
      <c r="IYD5" s="748"/>
      <c r="IYE5" s="748"/>
      <c r="IYF5" s="748"/>
      <c r="IYG5" s="748"/>
      <c r="IYH5" s="748"/>
      <c r="IYI5" s="748"/>
      <c r="IYJ5" s="748"/>
      <c r="IYK5" s="748"/>
      <c r="IYL5" s="748"/>
      <c r="IYM5" s="748"/>
      <c r="IYN5" s="748"/>
      <c r="IYO5" s="748"/>
      <c r="IYP5" s="748"/>
      <c r="IYQ5" s="748"/>
      <c r="IYR5" s="748"/>
      <c r="IYS5" s="748"/>
      <c r="IYT5" s="748"/>
      <c r="IYU5" s="748"/>
      <c r="IYV5" s="748"/>
      <c r="IYW5" s="748"/>
      <c r="IYX5" s="748"/>
      <c r="IYY5" s="748"/>
      <c r="IYZ5" s="748"/>
      <c r="IZA5" s="748"/>
      <c r="IZB5" s="748"/>
      <c r="IZC5" s="748"/>
      <c r="IZD5" s="748"/>
      <c r="IZE5" s="748"/>
      <c r="IZF5" s="747"/>
      <c r="IZG5" s="748"/>
      <c r="IZH5" s="748"/>
      <c r="IZI5" s="748"/>
      <c r="IZJ5" s="748"/>
      <c r="IZK5" s="748"/>
      <c r="IZL5" s="748"/>
      <c r="IZM5" s="748"/>
      <c r="IZN5" s="748"/>
      <c r="IZO5" s="748"/>
      <c r="IZP5" s="748"/>
      <c r="IZQ5" s="748"/>
      <c r="IZR5" s="748"/>
      <c r="IZS5" s="748"/>
      <c r="IZT5" s="748"/>
      <c r="IZU5" s="748"/>
      <c r="IZV5" s="748"/>
      <c r="IZW5" s="748"/>
      <c r="IZX5" s="748"/>
      <c r="IZY5" s="748"/>
      <c r="IZZ5" s="748"/>
      <c r="JAA5" s="748"/>
      <c r="JAB5" s="748"/>
      <c r="JAC5" s="748"/>
      <c r="JAD5" s="748"/>
      <c r="JAE5" s="748"/>
      <c r="JAF5" s="748"/>
      <c r="JAG5" s="748"/>
      <c r="JAH5" s="748"/>
      <c r="JAI5" s="748"/>
      <c r="JAJ5" s="748"/>
      <c r="JAK5" s="747"/>
      <c r="JAL5" s="748"/>
      <c r="JAM5" s="748"/>
      <c r="JAN5" s="748"/>
      <c r="JAO5" s="748"/>
      <c r="JAP5" s="748"/>
      <c r="JAQ5" s="748"/>
      <c r="JAR5" s="748"/>
      <c r="JAS5" s="748"/>
      <c r="JAT5" s="748"/>
      <c r="JAU5" s="748"/>
      <c r="JAV5" s="748"/>
      <c r="JAW5" s="748"/>
      <c r="JAX5" s="748"/>
      <c r="JAY5" s="748"/>
      <c r="JAZ5" s="748"/>
      <c r="JBA5" s="748"/>
      <c r="JBB5" s="748"/>
      <c r="JBC5" s="748"/>
      <c r="JBD5" s="748"/>
      <c r="JBE5" s="748"/>
      <c r="JBF5" s="748"/>
      <c r="JBG5" s="748"/>
      <c r="JBH5" s="748"/>
      <c r="JBI5" s="748"/>
      <c r="JBJ5" s="748"/>
      <c r="JBK5" s="748"/>
      <c r="JBL5" s="748"/>
      <c r="JBM5" s="748"/>
      <c r="JBN5" s="748"/>
      <c r="JBO5" s="748"/>
      <c r="JBP5" s="747"/>
      <c r="JBQ5" s="748"/>
      <c r="JBR5" s="748"/>
      <c r="JBS5" s="748"/>
      <c r="JBT5" s="748"/>
      <c r="JBU5" s="748"/>
      <c r="JBV5" s="748"/>
      <c r="JBW5" s="748"/>
      <c r="JBX5" s="748"/>
      <c r="JBY5" s="748"/>
      <c r="JBZ5" s="748"/>
      <c r="JCA5" s="748"/>
      <c r="JCB5" s="748"/>
      <c r="JCC5" s="748"/>
      <c r="JCD5" s="748"/>
      <c r="JCE5" s="748"/>
      <c r="JCF5" s="748"/>
      <c r="JCG5" s="748"/>
      <c r="JCH5" s="748"/>
      <c r="JCI5" s="748"/>
      <c r="JCJ5" s="748"/>
      <c r="JCK5" s="748"/>
      <c r="JCL5" s="748"/>
      <c r="JCM5" s="748"/>
      <c r="JCN5" s="748"/>
      <c r="JCO5" s="748"/>
      <c r="JCP5" s="748"/>
      <c r="JCQ5" s="748"/>
      <c r="JCR5" s="748"/>
      <c r="JCS5" s="748"/>
      <c r="JCT5" s="748"/>
      <c r="JCU5" s="747"/>
      <c r="JCV5" s="748"/>
      <c r="JCW5" s="748"/>
      <c r="JCX5" s="748"/>
      <c r="JCY5" s="748"/>
      <c r="JCZ5" s="748"/>
      <c r="JDA5" s="748"/>
      <c r="JDB5" s="748"/>
      <c r="JDC5" s="748"/>
      <c r="JDD5" s="748"/>
      <c r="JDE5" s="748"/>
      <c r="JDF5" s="748"/>
      <c r="JDG5" s="748"/>
      <c r="JDH5" s="748"/>
      <c r="JDI5" s="748"/>
      <c r="JDJ5" s="748"/>
      <c r="JDK5" s="748"/>
      <c r="JDL5" s="748"/>
      <c r="JDM5" s="748"/>
      <c r="JDN5" s="748"/>
      <c r="JDO5" s="748"/>
      <c r="JDP5" s="748"/>
      <c r="JDQ5" s="748"/>
      <c r="JDR5" s="748"/>
      <c r="JDS5" s="748"/>
      <c r="JDT5" s="748"/>
      <c r="JDU5" s="748"/>
      <c r="JDV5" s="748"/>
      <c r="JDW5" s="748"/>
      <c r="JDX5" s="748"/>
      <c r="JDY5" s="748"/>
      <c r="JDZ5" s="747"/>
      <c r="JEA5" s="748"/>
      <c r="JEB5" s="748"/>
      <c r="JEC5" s="748"/>
      <c r="JED5" s="748"/>
      <c r="JEE5" s="748"/>
      <c r="JEF5" s="748"/>
      <c r="JEG5" s="748"/>
      <c r="JEH5" s="748"/>
      <c r="JEI5" s="748"/>
      <c r="JEJ5" s="748"/>
      <c r="JEK5" s="748"/>
      <c r="JEL5" s="748"/>
      <c r="JEM5" s="748"/>
      <c r="JEN5" s="748"/>
      <c r="JEO5" s="748"/>
      <c r="JEP5" s="748"/>
      <c r="JEQ5" s="748"/>
      <c r="JER5" s="748"/>
      <c r="JES5" s="748"/>
      <c r="JET5" s="748"/>
      <c r="JEU5" s="748"/>
      <c r="JEV5" s="748"/>
      <c r="JEW5" s="748"/>
      <c r="JEX5" s="748"/>
      <c r="JEY5" s="748"/>
      <c r="JEZ5" s="748"/>
      <c r="JFA5" s="748"/>
      <c r="JFB5" s="748"/>
      <c r="JFC5" s="748"/>
      <c r="JFD5" s="748"/>
      <c r="JFE5" s="747"/>
      <c r="JFF5" s="748"/>
      <c r="JFG5" s="748"/>
      <c r="JFH5" s="748"/>
      <c r="JFI5" s="748"/>
      <c r="JFJ5" s="748"/>
      <c r="JFK5" s="748"/>
      <c r="JFL5" s="748"/>
      <c r="JFM5" s="748"/>
      <c r="JFN5" s="748"/>
      <c r="JFO5" s="748"/>
      <c r="JFP5" s="748"/>
      <c r="JFQ5" s="748"/>
      <c r="JFR5" s="748"/>
      <c r="JFS5" s="748"/>
      <c r="JFT5" s="748"/>
      <c r="JFU5" s="748"/>
      <c r="JFV5" s="748"/>
      <c r="JFW5" s="748"/>
      <c r="JFX5" s="748"/>
      <c r="JFY5" s="748"/>
      <c r="JFZ5" s="748"/>
      <c r="JGA5" s="748"/>
      <c r="JGB5" s="748"/>
      <c r="JGC5" s="748"/>
      <c r="JGD5" s="748"/>
      <c r="JGE5" s="748"/>
      <c r="JGF5" s="748"/>
      <c r="JGG5" s="748"/>
      <c r="JGH5" s="748"/>
      <c r="JGI5" s="748"/>
      <c r="JGJ5" s="747"/>
      <c r="JGK5" s="748"/>
      <c r="JGL5" s="748"/>
      <c r="JGM5" s="748"/>
      <c r="JGN5" s="748"/>
      <c r="JGO5" s="748"/>
      <c r="JGP5" s="748"/>
      <c r="JGQ5" s="748"/>
      <c r="JGR5" s="748"/>
      <c r="JGS5" s="748"/>
      <c r="JGT5" s="748"/>
      <c r="JGU5" s="748"/>
      <c r="JGV5" s="748"/>
      <c r="JGW5" s="748"/>
      <c r="JGX5" s="748"/>
      <c r="JGY5" s="748"/>
      <c r="JGZ5" s="748"/>
      <c r="JHA5" s="748"/>
      <c r="JHB5" s="748"/>
      <c r="JHC5" s="748"/>
      <c r="JHD5" s="748"/>
      <c r="JHE5" s="748"/>
      <c r="JHF5" s="748"/>
      <c r="JHG5" s="748"/>
      <c r="JHH5" s="748"/>
      <c r="JHI5" s="748"/>
      <c r="JHJ5" s="748"/>
      <c r="JHK5" s="748"/>
      <c r="JHL5" s="748"/>
      <c r="JHM5" s="748"/>
      <c r="JHN5" s="748"/>
      <c r="JHO5" s="747"/>
      <c r="JHP5" s="748"/>
      <c r="JHQ5" s="748"/>
      <c r="JHR5" s="748"/>
      <c r="JHS5" s="748"/>
      <c r="JHT5" s="748"/>
      <c r="JHU5" s="748"/>
      <c r="JHV5" s="748"/>
      <c r="JHW5" s="748"/>
      <c r="JHX5" s="748"/>
      <c r="JHY5" s="748"/>
      <c r="JHZ5" s="748"/>
      <c r="JIA5" s="748"/>
      <c r="JIB5" s="748"/>
      <c r="JIC5" s="748"/>
      <c r="JID5" s="748"/>
      <c r="JIE5" s="748"/>
      <c r="JIF5" s="748"/>
      <c r="JIG5" s="748"/>
      <c r="JIH5" s="748"/>
      <c r="JII5" s="748"/>
      <c r="JIJ5" s="748"/>
      <c r="JIK5" s="748"/>
      <c r="JIL5" s="748"/>
      <c r="JIM5" s="748"/>
      <c r="JIN5" s="748"/>
      <c r="JIO5" s="748"/>
      <c r="JIP5" s="748"/>
      <c r="JIQ5" s="748"/>
      <c r="JIR5" s="748"/>
      <c r="JIS5" s="748"/>
      <c r="JIT5" s="747"/>
      <c r="JIU5" s="748"/>
      <c r="JIV5" s="748"/>
      <c r="JIW5" s="748"/>
      <c r="JIX5" s="748"/>
      <c r="JIY5" s="748"/>
      <c r="JIZ5" s="748"/>
      <c r="JJA5" s="748"/>
      <c r="JJB5" s="748"/>
      <c r="JJC5" s="748"/>
      <c r="JJD5" s="748"/>
      <c r="JJE5" s="748"/>
      <c r="JJF5" s="748"/>
      <c r="JJG5" s="748"/>
      <c r="JJH5" s="748"/>
      <c r="JJI5" s="748"/>
      <c r="JJJ5" s="748"/>
      <c r="JJK5" s="748"/>
      <c r="JJL5" s="748"/>
      <c r="JJM5" s="748"/>
      <c r="JJN5" s="748"/>
      <c r="JJO5" s="748"/>
      <c r="JJP5" s="748"/>
      <c r="JJQ5" s="748"/>
      <c r="JJR5" s="748"/>
      <c r="JJS5" s="748"/>
      <c r="JJT5" s="748"/>
      <c r="JJU5" s="748"/>
      <c r="JJV5" s="748"/>
      <c r="JJW5" s="748"/>
      <c r="JJX5" s="748"/>
      <c r="JJY5" s="747"/>
      <c r="JJZ5" s="748"/>
      <c r="JKA5" s="748"/>
      <c r="JKB5" s="748"/>
      <c r="JKC5" s="748"/>
      <c r="JKD5" s="748"/>
      <c r="JKE5" s="748"/>
      <c r="JKF5" s="748"/>
      <c r="JKG5" s="748"/>
      <c r="JKH5" s="748"/>
      <c r="JKI5" s="748"/>
      <c r="JKJ5" s="748"/>
      <c r="JKK5" s="748"/>
      <c r="JKL5" s="748"/>
      <c r="JKM5" s="748"/>
      <c r="JKN5" s="748"/>
      <c r="JKO5" s="748"/>
      <c r="JKP5" s="748"/>
      <c r="JKQ5" s="748"/>
      <c r="JKR5" s="748"/>
      <c r="JKS5" s="748"/>
      <c r="JKT5" s="748"/>
      <c r="JKU5" s="748"/>
      <c r="JKV5" s="748"/>
      <c r="JKW5" s="748"/>
      <c r="JKX5" s="748"/>
      <c r="JKY5" s="748"/>
      <c r="JKZ5" s="748"/>
      <c r="JLA5" s="748"/>
      <c r="JLB5" s="748"/>
      <c r="JLC5" s="748"/>
      <c r="JLD5" s="747"/>
      <c r="JLE5" s="748"/>
      <c r="JLF5" s="748"/>
      <c r="JLG5" s="748"/>
      <c r="JLH5" s="748"/>
      <c r="JLI5" s="748"/>
      <c r="JLJ5" s="748"/>
      <c r="JLK5" s="748"/>
      <c r="JLL5" s="748"/>
      <c r="JLM5" s="748"/>
      <c r="JLN5" s="748"/>
      <c r="JLO5" s="748"/>
      <c r="JLP5" s="748"/>
      <c r="JLQ5" s="748"/>
      <c r="JLR5" s="748"/>
      <c r="JLS5" s="748"/>
      <c r="JLT5" s="748"/>
      <c r="JLU5" s="748"/>
      <c r="JLV5" s="748"/>
      <c r="JLW5" s="748"/>
      <c r="JLX5" s="748"/>
      <c r="JLY5" s="748"/>
      <c r="JLZ5" s="748"/>
      <c r="JMA5" s="748"/>
      <c r="JMB5" s="748"/>
      <c r="JMC5" s="748"/>
      <c r="JMD5" s="748"/>
      <c r="JME5" s="748"/>
      <c r="JMF5" s="748"/>
      <c r="JMG5" s="748"/>
      <c r="JMH5" s="748"/>
      <c r="JMI5" s="747"/>
      <c r="JMJ5" s="748"/>
      <c r="JMK5" s="748"/>
      <c r="JML5" s="748"/>
      <c r="JMM5" s="748"/>
      <c r="JMN5" s="748"/>
      <c r="JMO5" s="748"/>
      <c r="JMP5" s="748"/>
      <c r="JMQ5" s="748"/>
      <c r="JMR5" s="748"/>
      <c r="JMS5" s="748"/>
      <c r="JMT5" s="748"/>
      <c r="JMU5" s="748"/>
      <c r="JMV5" s="748"/>
      <c r="JMW5" s="748"/>
      <c r="JMX5" s="748"/>
      <c r="JMY5" s="748"/>
      <c r="JMZ5" s="748"/>
      <c r="JNA5" s="748"/>
      <c r="JNB5" s="748"/>
      <c r="JNC5" s="748"/>
      <c r="JND5" s="748"/>
      <c r="JNE5" s="748"/>
      <c r="JNF5" s="748"/>
      <c r="JNG5" s="748"/>
      <c r="JNH5" s="748"/>
      <c r="JNI5" s="748"/>
      <c r="JNJ5" s="748"/>
      <c r="JNK5" s="748"/>
      <c r="JNL5" s="748"/>
      <c r="JNM5" s="748"/>
      <c r="JNN5" s="747"/>
      <c r="JNO5" s="748"/>
      <c r="JNP5" s="748"/>
      <c r="JNQ5" s="748"/>
      <c r="JNR5" s="748"/>
      <c r="JNS5" s="748"/>
      <c r="JNT5" s="748"/>
      <c r="JNU5" s="748"/>
      <c r="JNV5" s="748"/>
      <c r="JNW5" s="748"/>
      <c r="JNX5" s="748"/>
      <c r="JNY5" s="748"/>
      <c r="JNZ5" s="748"/>
      <c r="JOA5" s="748"/>
      <c r="JOB5" s="748"/>
      <c r="JOC5" s="748"/>
      <c r="JOD5" s="748"/>
      <c r="JOE5" s="748"/>
      <c r="JOF5" s="748"/>
      <c r="JOG5" s="748"/>
      <c r="JOH5" s="748"/>
      <c r="JOI5" s="748"/>
      <c r="JOJ5" s="748"/>
      <c r="JOK5" s="748"/>
      <c r="JOL5" s="748"/>
      <c r="JOM5" s="748"/>
      <c r="JON5" s="748"/>
      <c r="JOO5" s="748"/>
      <c r="JOP5" s="748"/>
      <c r="JOQ5" s="748"/>
      <c r="JOR5" s="748"/>
      <c r="JOS5" s="747"/>
      <c r="JOT5" s="748"/>
      <c r="JOU5" s="748"/>
      <c r="JOV5" s="748"/>
      <c r="JOW5" s="748"/>
      <c r="JOX5" s="748"/>
      <c r="JOY5" s="748"/>
      <c r="JOZ5" s="748"/>
      <c r="JPA5" s="748"/>
      <c r="JPB5" s="748"/>
      <c r="JPC5" s="748"/>
      <c r="JPD5" s="748"/>
      <c r="JPE5" s="748"/>
      <c r="JPF5" s="748"/>
      <c r="JPG5" s="748"/>
      <c r="JPH5" s="748"/>
      <c r="JPI5" s="748"/>
      <c r="JPJ5" s="748"/>
      <c r="JPK5" s="748"/>
      <c r="JPL5" s="748"/>
      <c r="JPM5" s="748"/>
      <c r="JPN5" s="748"/>
      <c r="JPO5" s="748"/>
      <c r="JPP5" s="748"/>
      <c r="JPQ5" s="748"/>
      <c r="JPR5" s="748"/>
      <c r="JPS5" s="748"/>
      <c r="JPT5" s="748"/>
      <c r="JPU5" s="748"/>
      <c r="JPV5" s="748"/>
      <c r="JPW5" s="748"/>
      <c r="JPX5" s="747"/>
      <c r="JPY5" s="748"/>
      <c r="JPZ5" s="748"/>
      <c r="JQA5" s="748"/>
      <c r="JQB5" s="748"/>
      <c r="JQC5" s="748"/>
      <c r="JQD5" s="748"/>
      <c r="JQE5" s="748"/>
      <c r="JQF5" s="748"/>
      <c r="JQG5" s="748"/>
      <c r="JQH5" s="748"/>
      <c r="JQI5" s="748"/>
      <c r="JQJ5" s="748"/>
      <c r="JQK5" s="748"/>
      <c r="JQL5" s="748"/>
      <c r="JQM5" s="748"/>
      <c r="JQN5" s="748"/>
      <c r="JQO5" s="748"/>
      <c r="JQP5" s="748"/>
      <c r="JQQ5" s="748"/>
      <c r="JQR5" s="748"/>
      <c r="JQS5" s="748"/>
      <c r="JQT5" s="748"/>
      <c r="JQU5" s="748"/>
      <c r="JQV5" s="748"/>
      <c r="JQW5" s="748"/>
      <c r="JQX5" s="748"/>
      <c r="JQY5" s="748"/>
      <c r="JQZ5" s="748"/>
      <c r="JRA5" s="748"/>
      <c r="JRB5" s="748"/>
      <c r="JRC5" s="747"/>
      <c r="JRD5" s="748"/>
      <c r="JRE5" s="748"/>
      <c r="JRF5" s="748"/>
      <c r="JRG5" s="748"/>
      <c r="JRH5" s="748"/>
      <c r="JRI5" s="748"/>
      <c r="JRJ5" s="748"/>
      <c r="JRK5" s="748"/>
      <c r="JRL5" s="748"/>
      <c r="JRM5" s="748"/>
      <c r="JRN5" s="748"/>
      <c r="JRO5" s="748"/>
      <c r="JRP5" s="748"/>
      <c r="JRQ5" s="748"/>
      <c r="JRR5" s="748"/>
      <c r="JRS5" s="748"/>
      <c r="JRT5" s="748"/>
      <c r="JRU5" s="748"/>
      <c r="JRV5" s="748"/>
      <c r="JRW5" s="748"/>
      <c r="JRX5" s="748"/>
      <c r="JRY5" s="748"/>
      <c r="JRZ5" s="748"/>
      <c r="JSA5" s="748"/>
      <c r="JSB5" s="748"/>
      <c r="JSC5" s="748"/>
      <c r="JSD5" s="748"/>
      <c r="JSE5" s="748"/>
      <c r="JSF5" s="748"/>
      <c r="JSG5" s="748"/>
      <c r="JSH5" s="747"/>
      <c r="JSI5" s="748"/>
      <c r="JSJ5" s="748"/>
      <c r="JSK5" s="748"/>
      <c r="JSL5" s="748"/>
      <c r="JSM5" s="748"/>
      <c r="JSN5" s="748"/>
      <c r="JSO5" s="748"/>
      <c r="JSP5" s="748"/>
      <c r="JSQ5" s="748"/>
      <c r="JSR5" s="748"/>
      <c r="JSS5" s="748"/>
      <c r="JST5" s="748"/>
      <c r="JSU5" s="748"/>
      <c r="JSV5" s="748"/>
      <c r="JSW5" s="748"/>
      <c r="JSX5" s="748"/>
      <c r="JSY5" s="748"/>
      <c r="JSZ5" s="748"/>
      <c r="JTA5" s="748"/>
      <c r="JTB5" s="748"/>
      <c r="JTC5" s="748"/>
      <c r="JTD5" s="748"/>
      <c r="JTE5" s="748"/>
      <c r="JTF5" s="748"/>
      <c r="JTG5" s="748"/>
      <c r="JTH5" s="748"/>
      <c r="JTI5" s="748"/>
      <c r="JTJ5" s="748"/>
      <c r="JTK5" s="748"/>
      <c r="JTL5" s="748"/>
      <c r="JTM5" s="747"/>
      <c r="JTN5" s="748"/>
      <c r="JTO5" s="748"/>
      <c r="JTP5" s="748"/>
      <c r="JTQ5" s="748"/>
      <c r="JTR5" s="748"/>
      <c r="JTS5" s="748"/>
      <c r="JTT5" s="748"/>
      <c r="JTU5" s="748"/>
      <c r="JTV5" s="748"/>
      <c r="JTW5" s="748"/>
      <c r="JTX5" s="748"/>
      <c r="JTY5" s="748"/>
      <c r="JTZ5" s="748"/>
      <c r="JUA5" s="748"/>
      <c r="JUB5" s="748"/>
      <c r="JUC5" s="748"/>
      <c r="JUD5" s="748"/>
      <c r="JUE5" s="748"/>
      <c r="JUF5" s="748"/>
      <c r="JUG5" s="748"/>
      <c r="JUH5" s="748"/>
      <c r="JUI5" s="748"/>
      <c r="JUJ5" s="748"/>
      <c r="JUK5" s="748"/>
      <c r="JUL5" s="748"/>
      <c r="JUM5" s="748"/>
      <c r="JUN5" s="748"/>
      <c r="JUO5" s="748"/>
      <c r="JUP5" s="748"/>
      <c r="JUQ5" s="748"/>
      <c r="JUR5" s="747"/>
      <c r="JUS5" s="748"/>
      <c r="JUT5" s="748"/>
      <c r="JUU5" s="748"/>
      <c r="JUV5" s="748"/>
      <c r="JUW5" s="748"/>
      <c r="JUX5" s="748"/>
      <c r="JUY5" s="748"/>
      <c r="JUZ5" s="748"/>
      <c r="JVA5" s="748"/>
      <c r="JVB5" s="748"/>
      <c r="JVC5" s="748"/>
      <c r="JVD5" s="748"/>
      <c r="JVE5" s="748"/>
      <c r="JVF5" s="748"/>
      <c r="JVG5" s="748"/>
      <c r="JVH5" s="748"/>
      <c r="JVI5" s="748"/>
      <c r="JVJ5" s="748"/>
      <c r="JVK5" s="748"/>
      <c r="JVL5" s="748"/>
      <c r="JVM5" s="748"/>
      <c r="JVN5" s="748"/>
      <c r="JVO5" s="748"/>
      <c r="JVP5" s="748"/>
      <c r="JVQ5" s="748"/>
      <c r="JVR5" s="748"/>
      <c r="JVS5" s="748"/>
      <c r="JVT5" s="748"/>
      <c r="JVU5" s="748"/>
      <c r="JVV5" s="748"/>
      <c r="JVW5" s="747"/>
      <c r="JVX5" s="748"/>
      <c r="JVY5" s="748"/>
      <c r="JVZ5" s="748"/>
      <c r="JWA5" s="748"/>
      <c r="JWB5" s="748"/>
      <c r="JWC5" s="748"/>
      <c r="JWD5" s="748"/>
      <c r="JWE5" s="748"/>
      <c r="JWF5" s="748"/>
      <c r="JWG5" s="748"/>
      <c r="JWH5" s="748"/>
      <c r="JWI5" s="748"/>
      <c r="JWJ5" s="748"/>
      <c r="JWK5" s="748"/>
      <c r="JWL5" s="748"/>
      <c r="JWM5" s="748"/>
      <c r="JWN5" s="748"/>
      <c r="JWO5" s="748"/>
      <c r="JWP5" s="748"/>
      <c r="JWQ5" s="748"/>
      <c r="JWR5" s="748"/>
      <c r="JWS5" s="748"/>
      <c r="JWT5" s="748"/>
      <c r="JWU5" s="748"/>
      <c r="JWV5" s="748"/>
      <c r="JWW5" s="748"/>
      <c r="JWX5" s="748"/>
      <c r="JWY5" s="748"/>
      <c r="JWZ5" s="748"/>
      <c r="JXA5" s="748"/>
      <c r="JXB5" s="747"/>
      <c r="JXC5" s="748"/>
      <c r="JXD5" s="748"/>
      <c r="JXE5" s="748"/>
      <c r="JXF5" s="748"/>
      <c r="JXG5" s="748"/>
      <c r="JXH5" s="748"/>
      <c r="JXI5" s="748"/>
      <c r="JXJ5" s="748"/>
      <c r="JXK5" s="748"/>
      <c r="JXL5" s="748"/>
      <c r="JXM5" s="748"/>
      <c r="JXN5" s="748"/>
      <c r="JXO5" s="748"/>
      <c r="JXP5" s="748"/>
      <c r="JXQ5" s="748"/>
      <c r="JXR5" s="748"/>
      <c r="JXS5" s="748"/>
      <c r="JXT5" s="748"/>
      <c r="JXU5" s="748"/>
      <c r="JXV5" s="748"/>
      <c r="JXW5" s="748"/>
      <c r="JXX5" s="748"/>
      <c r="JXY5" s="748"/>
      <c r="JXZ5" s="748"/>
      <c r="JYA5" s="748"/>
      <c r="JYB5" s="748"/>
      <c r="JYC5" s="748"/>
      <c r="JYD5" s="748"/>
      <c r="JYE5" s="748"/>
      <c r="JYF5" s="748"/>
      <c r="JYG5" s="747"/>
      <c r="JYH5" s="748"/>
      <c r="JYI5" s="748"/>
      <c r="JYJ5" s="748"/>
      <c r="JYK5" s="748"/>
      <c r="JYL5" s="748"/>
      <c r="JYM5" s="748"/>
      <c r="JYN5" s="748"/>
      <c r="JYO5" s="748"/>
      <c r="JYP5" s="748"/>
      <c r="JYQ5" s="748"/>
      <c r="JYR5" s="748"/>
      <c r="JYS5" s="748"/>
      <c r="JYT5" s="748"/>
      <c r="JYU5" s="748"/>
      <c r="JYV5" s="748"/>
      <c r="JYW5" s="748"/>
      <c r="JYX5" s="748"/>
      <c r="JYY5" s="748"/>
      <c r="JYZ5" s="748"/>
      <c r="JZA5" s="748"/>
      <c r="JZB5" s="748"/>
      <c r="JZC5" s="748"/>
      <c r="JZD5" s="748"/>
      <c r="JZE5" s="748"/>
      <c r="JZF5" s="748"/>
      <c r="JZG5" s="748"/>
      <c r="JZH5" s="748"/>
      <c r="JZI5" s="748"/>
      <c r="JZJ5" s="748"/>
      <c r="JZK5" s="748"/>
      <c r="JZL5" s="747"/>
      <c r="JZM5" s="748"/>
      <c r="JZN5" s="748"/>
      <c r="JZO5" s="748"/>
      <c r="JZP5" s="748"/>
      <c r="JZQ5" s="748"/>
      <c r="JZR5" s="748"/>
      <c r="JZS5" s="748"/>
      <c r="JZT5" s="748"/>
      <c r="JZU5" s="748"/>
      <c r="JZV5" s="748"/>
      <c r="JZW5" s="748"/>
      <c r="JZX5" s="748"/>
      <c r="JZY5" s="748"/>
      <c r="JZZ5" s="748"/>
      <c r="KAA5" s="748"/>
      <c r="KAB5" s="748"/>
      <c r="KAC5" s="748"/>
      <c r="KAD5" s="748"/>
      <c r="KAE5" s="748"/>
      <c r="KAF5" s="748"/>
      <c r="KAG5" s="748"/>
      <c r="KAH5" s="748"/>
      <c r="KAI5" s="748"/>
      <c r="KAJ5" s="748"/>
      <c r="KAK5" s="748"/>
      <c r="KAL5" s="748"/>
      <c r="KAM5" s="748"/>
      <c r="KAN5" s="748"/>
      <c r="KAO5" s="748"/>
      <c r="KAP5" s="748"/>
      <c r="KAQ5" s="747"/>
      <c r="KAR5" s="748"/>
      <c r="KAS5" s="748"/>
      <c r="KAT5" s="748"/>
      <c r="KAU5" s="748"/>
      <c r="KAV5" s="748"/>
      <c r="KAW5" s="748"/>
      <c r="KAX5" s="748"/>
      <c r="KAY5" s="748"/>
      <c r="KAZ5" s="748"/>
      <c r="KBA5" s="748"/>
      <c r="KBB5" s="748"/>
      <c r="KBC5" s="748"/>
      <c r="KBD5" s="748"/>
      <c r="KBE5" s="748"/>
      <c r="KBF5" s="748"/>
      <c r="KBG5" s="748"/>
      <c r="KBH5" s="748"/>
      <c r="KBI5" s="748"/>
      <c r="KBJ5" s="748"/>
      <c r="KBK5" s="748"/>
      <c r="KBL5" s="748"/>
      <c r="KBM5" s="748"/>
      <c r="KBN5" s="748"/>
      <c r="KBO5" s="748"/>
      <c r="KBP5" s="748"/>
      <c r="KBQ5" s="748"/>
      <c r="KBR5" s="748"/>
      <c r="KBS5" s="748"/>
      <c r="KBT5" s="748"/>
      <c r="KBU5" s="748"/>
      <c r="KBV5" s="747"/>
      <c r="KBW5" s="748"/>
      <c r="KBX5" s="748"/>
      <c r="KBY5" s="748"/>
      <c r="KBZ5" s="748"/>
      <c r="KCA5" s="748"/>
      <c r="KCB5" s="748"/>
      <c r="KCC5" s="748"/>
      <c r="KCD5" s="748"/>
      <c r="KCE5" s="748"/>
      <c r="KCF5" s="748"/>
      <c r="KCG5" s="748"/>
      <c r="KCH5" s="748"/>
      <c r="KCI5" s="748"/>
      <c r="KCJ5" s="748"/>
      <c r="KCK5" s="748"/>
      <c r="KCL5" s="748"/>
      <c r="KCM5" s="748"/>
      <c r="KCN5" s="748"/>
      <c r="KCO5" s="748"/>
      <c r="KCP5" s="748"/>
      <c r="KCQ5" s="748"/>
      <c r="KCR5" s="748"/>
      <c r="KCS5" s="748"/>
      <c r="KCT5" s="748"/>
      <c r="KCU5" s="748"/>
      <c r="KCV5" s="748"/>
      <c r="KCW5" s="748"/>
      <c r="KCX5" s="748"/>
      <c r="KCY5" s="748"/>
      <c r="KCZ5" s="748"/>
      <c r="KDA5" s="747"/>
      <c r="KDB5" s="748"/>
      <c r="KDC5" s="748"/>
      <c r="KDD5" s="748"/>
      <c r="KDE5" s="748"/>
      <c r="KDF5" s="748"/>
      <c r="KDG5" s="748"/>
      <c r="KDH5" s="748"/>
      <c r="KDI5" s="748"/>
      <c r="KDJ5" s="748"/>
      <c r="KDK5" s="748"/>
      <c r="KDL5" s="748"/>
      <c r="KDM5" s="748"/>
      <c r="KDN5" s="748"/>
      <c r="KDO5" s="748"/>
      <c r="KDP5" s="748"/>
      <c r="KDQ5" s="748"/>
      <c r="KDR5" s="748"/>
      <c r="KDS5" s="748"/>
      <c r="KDT5" s="748"/>
      <c r="KDU5" s="748"/>
      <c r="KDV5" s="748"/>
      <c r="KDW5" s="748"/>
      <c r="KDX5" s="748"/>
      <c r="KDY5" s="748"/>
      <c r="KDZ5" s="748"/>
      <c r="KEA5" s="748"/>
      <c r="KEB5" s="748"/>
      <c r="KEC5" s="748"/>
      <c r="KED5" s="748"/>
      <c r="KEE5" s="748"/>
      <c r="KEF5" s="747"/>
      <c r="KEG5" s="748"/>
      <c r="KEH5" s="748"/>
      <c r="KEI5" s="748"/>
      <c r="KEJ5" s="748"/>
      <c r="KEK5" s="748"/>
      <c r="KEL5" s="748"/>
      <c r="KEM5" s="748"/>
      <c r="KEN5" s="748"/>
      <c r="KEO5" s="748"/>
      <c r="KEP5" s="748"/>
      <c r="KEQ5" s="748"/>
      <c r="KER5" s="748"/>
      <c r="KES5" s="748"/>
      <c r="KET5" s="748"/>
      <c r="KEU5" s="748"/>
      <c r="KEV5" s="748"/>
      <c r="KEW5" s="748"/>
      <c r="KEX5" s="748"/>
      <c r="KEY5" s="748"/>
      <c r="KEZ5" s="748"/>
      <c r="KFA5" s="748"/>
      <c r="KFB5" s="748"/>
      <c r="KFC5" s="748"/>
      <c r="KFD5" s="748"/>
      <c r="KFE5" s="748"/>
      <c r="KFF5" s="748"/>
      <c r="KFG5" s="748"/>
      <c r="KFH5" s="748"/>
      <c r="KFI5" s="748"/>
      <c r="KFJ5" s="748"/>
      <c r="KFK5" s="747"/>
      <c r="KFL5" s="748"/>
      <c r="KFM5" s="748"/>
      <c r="KFN5" s="748"/>
      <c r="KFO5" s="748"/>
      <c r="KFP5" s="748"/>
      <c r="KFQ5" s="748"/>
      <c r="KFR5" s="748"/>
      <c r="KFS5" s="748"/>
      <c r="KFT5" s="748"/>
      <c r="KFU5" s="748"/>
      <c r="KFV5" s="748"/>
      <c r="KFW5" s="748"/>
      <c r="KFX5" s="748"/>
      <c r="KFY5" s="748"/>
      <c r="KFZ5" s="748"/>
      <c r="KGA5" s="748"/>
      <c r="KGB5" s="748"/>
      <c r="KGC5" s="748"/>
      <c r="KGD5" s="748"/>
      <c r="KGE5" s="748"/>
      <c r="KGF5" s="748"/>
      <c r="KGG5" s="748"/>
      <c r="KGH5" s="748"/>
      <c r="KGI5" s="748"/>
      <c r="KGJ5" s="748"/>
      <c r="KGK5" s="748"/>
      <c r="KGL5" s="748"/>
      <c r="KGM5" s="748"/>
      <c r="KGN5" s="748"/>
      <c r="KGO5" s="748"/>
      <c r="KGP5" s="747"/>
      <c r="KGQ5" s="748"/>
      <c r="KGR5" s="748"/>
      <c r="KGS5" s="748"/>
      <c r="KGT5" s="748"/>
      <c r="KGU5" s="748"/>
      <c r="KGV5" s="748"/>
      <c r="KGW5" s="748"/>
      <c r="KGX5" s="748"/>
      <c r="KGY5" s="748"/>
      <c r="KGZ5" s="748"/>
      <c r="KHA5" s="748"/>
      <c r="KHB5" s="748"/>
      <c r="KHC5" s="748"/>
      <c r="KHD5" s="748"/>
      <c r="KHE5" s="748"/>
      <c r="KHF5" s="748"/>
      <c r="KHG5" s="748"/>
      <c r="KHH5" s="748"/>
      <c r="KHI5" s="748"/>
      <c r="KHJ5" s="748"/>
      <c r="KHK5" s="748"/>
      <c r="KHL5" s="748"/>
      <c r="KHM5" s="748"/>
      <c r="KHN5" s="748"/>
      <c r="KHO5" s="748"/>
      <c r="KHP5" s="748"/>
      <c r="KHQ5" s="748"/>
      <c r="KHR5" s="748"/>
      <c r="KHS5" s="748"/>
      <c r="KHT5" s="748"/>
      <c r="KHU5" s="747"/>
      <c r="KHV5" s="748"/>
      <c r="KHW5" s="748"/>
      <c r="KHX5" s="748"/>
      <c r="KHY5" s="748"/>
      <c r="KHZ5" s="748"/>
      <c r="KIA5" s="748"/>
      <c r="KIB5" s="748"/>
      <c r="KIC5" s="748"/>
      <c r="KID5" s="748"/>
      <c r="KIE5" s="748"/>
      <c r="KIF5" s="748"/>
      <c r="KIG5" s="748"/>
      <c r="KIH5" s="748"/>
      <c r="KII5" s="748"/>
      <c r="KIJ5" s="748"/>
      <c r="KIK5" s="748"/>
      <c r="KIL5" s="748"/>
      <c r="KIM5" s="748"/>
      <c r="KIN5" s="748"/>
      <c r="KIO5" s="748"/>
      <c r="KIP5" s="748"/>
      <c r="KIQ5" s="748"/>
      <c r="KIR5" s="748"/>
      <c r="KIS5" s="748"/>
      <c r="KIT5" s="748"/>
      <c r="KIU5" s="748"/>
      <c r="KIV5" s="748"/>
      <c r="KIW5" s="748"/>
      <c r="KIX5" s="748"/>
      <c r="KIY5" s="748"/>
      <c r="KIZ5" s="747"/>
      <c r="KJA5" s="748"/>
      <c r="KJB5" s="748"/>
      <c r="KJC5" s="748"/>
      <c r="KJD5" s="748"/>
      <c r="KJE5" s="748"/>
      <c r="KJF5" s="748"/>
      <c r="KJG5" s="748"/>
      <c r="KJH5" s="748"/>
      <c r="KJI5" s="748"/>
      <c r="KJJ5" s="748"/>
      <c r="KJK5" s="748"/>
      <c r="KJL5" s="748"/>
      <c r="KJM5" s="748"/>
      <c r="KJN5" s="748"/>
      <c r="KJO5" s="748"/>
      <c r="KJP5" s="748"/>
      <c r="KJQ5" s="748"/>
      <c r="KJR5" s="748"/>
      <c r="KJS5" s="748"/>
      <c r="KJT5" s="748"/>
      <c r="KJU5" s="748"/>
      <c r="KJV5" s="748"/>
      <c r="KJW5" s="748"/>
      <c r="KJX5" s="748"/>
      <c r="KJY5" s="748"/>
      <c r="KJZ5" s="748"/>
      <c r="KKA5" s="748"/>
      <c r="KKB5" s="748"/>
      <c r="KKC5" s="748"/>
      <c r="KKD5" s="748"/>
      <c r="KKE5" s="747"/>
      <c r="KKF5" s="748"/>
      <c r="KKG5" s="748"/>
      <c r="KKH5" s="748"/>
      <c r="KKI5" s="748"/>
      <c r="KKJ5" s="748"/>
      <c r="KKK5" s="748"/>
      <c r="KKL5" s="748"/>
      <c r="KKM5" s="748"/>
      <c r="KKN5" s="748"/>
      <c r="KKO5" s="748"/>
      <c r="KKP5" s="748"/>
      <c r="KKQ5" s="748"/>
      <c r="KKR5" s="748"/>
      <c r="KKS5" s="748"/>
      <c r="KKT5" s="748"/>
      <c r="KKU5" s="748"/>
      <c r="KKV5" s="748"/>
      <c r="KKW5" s="748"/>
      <c r="KKX5" s="748"/>
      <c r="KKY5" s="748"/>
      <c r="KKZ5" s="748"/>
      <c r="KLA5" s="748"/>
      <c r="KLB5" s="748"/>
      <c r="KLC5" s="748"/>
      <c r="KLD5" s="748"/>
      <c r="KLE5" s="748"/>
      <c r="KLF5" s="748"/>
      <c r="KLG5" s="748"/>
      <c r="KLH5" s="748"/>
      <c r="KLI5" s="748"/>
      <c r="KLJ5" s="747"/>
      <c r="KLK5" s="748"/>
      <c r="KLL5" s="748"/>
      <c r="KLM5" s="748"/>
      <c r="KLN5" s="748"/>
      <c r="KLO5" s="748"/>
      <c r="KLP5" s="748"/>
      <c r="KLQ5" s="748"/>
      <c r="KLR5" s="748"/>
      <c r="KLS5" s="748"/>
      <c r="KLT5" s="748"/>
      <c r="KLU5" s="748"/>
      <c r="KLV5" s="748"/>
      <c r="KLW5" s="748"/>
      <c r="KLX5" s="748"/>
      <c r="KLY5" s="748"/>
      <c r="KLZ5" s="748"/>
      <c r="KMA5" s="748"/>
      <c r="KMB5" s="748"/>
      <c r="KMC5" s="748"/>
      <c r="KMD5" s="748"/>
      <c r="KME5" s="748"/>
      <c r="KMF5" s="748"/>
      <c r="KMG5" s="748"/>
      <c r="KMH5" s="748"/>
      <c r="KMI5" s="748"/>
      <c r="KMJ5" s="748"/>
      <c r="KMK5" s="748"/>
      <c r="KML5" s="748"/>
      <c r="KMM5" s="748"/>
      <c r="KMN5" s="748"/>
      <c r="KMO5" s="747"/>
      <c r="KMP5" s="748"/>
      <c r="KMQ5" s="748"/>
      <c r="KMR5" s="748"/>
      <c r="KMS5" s="748"/>
      <c r="KMT5" s="748"/>
      <c r="KMU5" s="748"/>
      <c r="KMV5" s="748"/>
      <c r="KMW5" s="748"/>
      <c r="KMX5" s="748"/>
      <c r="KMY5" s="748"/>
      <c r="KMZ5" s="748"/>
      <c r="KNA5" s="748"/>
      <c r="KNB5" s="748"/>
      <c r="KNC5" s="748"/>
      <c r="KND5" s="748"/>
      <c r="KNE5" s="748"/>
      <c r="KNF5" s="748"/>
      <c r="KNG5" s="748"/>
      <c r="KNH5" s="748"/>
      <c r="KNI5" s="748"/>
      <c r="KNJ5" s="748"/>
      <c r="KNK5" s="748"/>
      <c r="KNL5" s="748"/>
      <c r="KNM5" s="748"/>
      <c r="KNN5" s="748"/>
      <c r="KNO5" s="748"/>
      <c r="KNP5" s="748"/>
      <c r="KNQ5" s="748"/>
      <c r="KNR5" s="748"/>
      <c r="KNS5" s="748"/>
      <c r="KNT5" s="747"/>
      <c r="KNU5" s="748"/>
      <c r="KNV5" s="748"/>
      <c r="KNW5" s="748"/>
      <c r="KNX5" s="748"/>
      <c r="KNY5" s="748"/>
      <c r="KNZ5" s="748"/>
      <c r="KOA5" s="748"/>
      <c r="KOB5" s="748"/>
      <c r="KOC5" s="748"/>
      <c r="KOD5" s="748"/>
      <c r="KOE5" s="748"/>
      <c r="KOF5" s="748"/>
      <c r="KOG5" s="748"/>
      <c r="KOH5" s="748"/>
      <c r="KOI5" s="748"/>
      <c r="KOJ5" s="748"/>
      <c r="KOK5" s="748"/>
      <c r="KOL5" s="748"/>
      <c r="KOM5" s="748"/>
      <c r="KON5" s="748"/>
      <c r="KOO5" s="748"/>
      <c r="KOP5" s="748"/>
      <c r="KOQ5" s="748"/>
      <c r="KOR5" s="748"/>
      <c r="KOS5" s="748"/>
      <c r="KOT5" s="748"/>
      <c r="KOU5" s="748"/>
      <c r="KOV5" s="748"/>
      <c r="KOW5" s="748"/>
      <c r="KOX5" s="748"/>
      <c r="KOY5" s="747"/>
      <c r="KOZ5" s="748"/>
      <c r="KPA5" s="748"/>
      <c r="KPB5" s="748"/>
      <c r="KPC5" s="748"/>
      <c r="KPD5" s="748"/>
      <c r="KPE5" s="748"/>
      <c r="KPF5" s="748"/>
      <c r="KPG5" s="748"/>
      <c r="KPH5" s="748"/>
      <c r="KPI5" s="748"/>
      <c r="KPJ5" s="748"/>
      <c r="KPK5" s="748"/>
      <c r="KPL5" s="748"/>
      <c r="KPM5" s="748"/>
      <c r="KPN5" s="748"/>
      <c r="KPO5" s="748"/>
      <c r="KPP5" s="748"/>
      <c r="KPQ5" s="748"/>
      <c r="KPR5" s="748"/>
      <c r="KPS5" s="748"/>
      <c r="KPT5" s="748"/>
      <c r="KPU5" s="748"/>
      <c r="KPV5" s="748"/>
      <c r="KPW5" s="748"/>
      <c r="KPX5" s="748"/>
      <c r="KPY5" s="748"/>
      <c r="KPZ5" s="748"/>
      <c r="KQA5" s="748"/>
      <c r="KQB5" s="748"/>
      <c r="KQC5" s="748"/>
      <c r="KQD5" s="747"/>
      <c r="KQE5" s="748"/>
      <c r="KQF5" s="748"/>
      <c r="KQG5" s="748"/>
      <c r="KQH5" s="748"/>
      <c r="KQI5" s="748"/>
      <c r="KQJ5" s="748"/>
      <c r="KQK5" s="748"/>
      <c r="KQL5" s="748"/>
      <c r="KQM5" s="748"/>
      <c r="KQN5" s="748"/>
      <c r="KQO5" s="748"/>
      <c r="KQP5" s="748"/>
      <c r="KQQ5" s="748"/>
      <c r="KQR5" s="748"/>
      <c r="KQS5" s="748"/>
      <c r="KQT5" s="748"/>
      <c r="KQU5" s="748"/>
      <c r="KQV5" s="748"/>
      <c r="KQW5" s="748"/>
      <c r="KQX5" s="748"/>
      <c r="KQY5" s="748"/>
      <c r="KQZ5" s="748"/>
      <c r="KRA5" s="748"/>
      <c r="KRB5" s="748"/>
      <c r="KRC5" s="748"/>
      <c r="KRD5" s="748"/>
      <c r="KRE5" s="748"/>
      <c r="KRF5" s="748"/>
      <c r="KRG5" s="748"/>
      <c r="KRH5" s="748"/>
      <c r="KRI5" s="747"/>
      <c r="KRJ5" s="748"/>
      <c r="KRK5" s="748"/>
      <c r="KRL5" s="748"/>
      <c r="KRM5" s="748"/>
      <c r="KRN5" s="748"/>
      <c r="KRO5" s="748"/>
      <c r="KRP5" s="748"/>
      <c r="KRQ5" s="748"/>
      <c r="KRR5" s="748"/>
      <c r="KRS5" s="748"/>
      <c r="KRT5" s="748"/>
      <c r="KRU5" s="748"/>
      <c r="KRV5" s="748"/>
      <c r="KRW5" s="748"/>
      <c r="KRX5" s="748"/>
      <c r="KRY5" s="748"/>
      <c r="KRZ5" s="748"/>
      <c r="KSA5" s="748"/>
      <c r="KSB5" s="748"/>
      <c r="KSC5" s="748"/>
      <c r="KSD5" s="748"/>
      <c r="KSE5" s="748"/>
      <c r="KSF5" s="748"/>
      <c r="KSG5" s="748"/>
      <c r="KSH5" s="748"/>
      <c r="KSI5" s="748"/>
      <c r="KSJ5" s="748"/>
      <c r="KSK5" s="748"/>
      <c r="KSL5" s="748"/>
      <c r="KSM5" s="748"/>
      <c r="KSN5" s="747"/>
      <c r="KSO5" s="748"/>
      <c r="KSP5" s="748"/>
      <c r="KSQ5" s="748"/>
      <c r="KSR5" s="748"/>
      <c r="KSS5" s="748"/>
      <c r="KST5" s="748"/>
      <c r="KSU5" s="748"/>
      <c r="KSV5" s="748"/>
      <c r="KSW5" s="748"/>
      <c r="KSX5" s="748"/>
      <c r="KSY5" s="748"/>
      <c r="KSZ5" s="748"/>
      <c r="KTA5" s="748"/>
      <c r="KTB5" s="748"/>
      <c r="KTC5" s="748"/>
      <c r="KTD5" s="748"/>
      <c r="KTE5" s="748"/>
      <c r="KTF5" s="748"/>
      <c r="KTG5" s="748"/>
      <c r="KTH5" s="748"/>
      <c r="KTI5" s="748"/>
      <c r="KTJ5" s="748"/>
      <c r="KTK5" s="748"/>
      <c r="KTL5" s="748"/>
      <c r="KTM5" s="748"/>
      <c r="KTN5" s="748"/>
      <c r="KTO5" s="748"/>
      <c r="KTP5" s="748"/>
      <c r="KTQ5" s="748"/>
      <c r="KTR5" s="748"/>
      <c r="KTS5" s="747"/>
      <c r="KTT5" s="748"/>
      <c r="KTU5" s="748"/>
      <c r="KTV5" s="748"/>
      <c r="KTW5" s="748"/>
      <c r="KTX5" s="748"/>
      <c r="KTY5" s="748"/>
      <c r="KTZ5" s="748"/>
      <c r="KUA5" s="748"/>
      <c r="KUB5" s="748"/>
      <c r="KUC5" s="748"/>
      <c r="KUD5" s="748"/>
      <c r="KUE5" s="748"/>
      <c r="KUF5" s="748"/>
      <c r="KUG5" s="748"/>
      <c r="KUH5" s="748"/>
      <c r="KUI5" s="748"/>
      <c r="KUJ5" s="748"/>
      <c r="KUK5" s="748"/>
      <c r="KUL5" s="748"/>
      <c r="KUM5" s="748"/>
      <c r="KUN5" s="748"/>
      <c r="KUO5" s="748"/>
      <c r="KUP5" s="748"/>
      <c r="KUQ5" s="748"/>
      <c r="KUR5" s="748"/>
      <c r="KUS5" s="748"/>
      <c r="KUT5" s="748"/>
      <c r="KUU5" s="748"/>
      <c r="KUV5" s="748"/>
      <c r="KUW5" s="748"/>
      <c r="KUX5" s="747"/>
      <c r="KUY5" s="748"/>
      <c r="KUZ5" s="748"/>
      <c r="KVA5" s="748"/>
      <c r="KVB5" s="748"/>
      <c r="KVC5" s="748"/>
      <c r="KVD5" s="748"/>
      <c r="KVE5" s="748"/>
      <c r="KVF5" s="748"/>
      <c r="KVG5" s="748"/>
      <c r="KVH5" s="748"/>
      <c r="KVI5" s="748"/>
      <c r="KVJ5" s="748"/>
      <c r="KVK5" s="748"/>
      <c r="KVL5" s="748"/>
      <c r="KVM5" s="748"/>
      <c r="KVN5" s="748"/>
      <c r="KVO5" s="748"/>
      <c r="KVP5" s="748"/>
      <c r="KVQ5" s="748"/>
      <c r="KVR5" s="748"/>
      <c r="KVS5" s="748"/>
      <c r="KVT5" s="748"/>
      <c r="KVU5" s="748"/>
      <c r="KVV5" s="748"/>
      <c r="KVW5" s="748"/>
      <c r="KVX5" s="748"/>
      <c r="KVY5" s="748"/>
      <c r="KVZ5" s="748"/>
      <c r="KWA5" s="748"/>
      <c r="KWB5" s="748"/>
      <c r="KWC5" s="747"/>
      <c r="KWD5" s="748"/>
      <c r="KWE5" s="748"/>
      <c r="KWF5" s="748"/>
      <c r="KWG5" s="748"/>
      <c r="KWH5" s="748"/>
      <c r="KWI5" s="748"/>
      <c r="KWJ5" s="748"/>
      <c r="KWK5" s="748"/>
      <c r="KWL5" s="748"/>
      <c r="KWM5" s="748"/>
      <c r="KWN5" s="748"/>
      <c r="KWO5" s="748"/>
      <c r="KWP5" s="748"/>
      <c r="KWQ5" s="748"/>
      <c r="KWR5" s="748"/>
      <c r="KWS5" s="748"/>
      <c r="KWT5" s="748"/>
      <c r="KWU5" s="748"/>
      <c r="KWV5" s="748"/>
      <c r="KWW5" s="748"/>
      <c r="KWX5" s="748"/>
      <c r="KWY5" s="748"/>
      <c r="KWZ5" s="748"/>
      <c r="KXA5" s="748"/>
      <c r="KXB5" s="748"/>
      <c r="KXC5" s="748"/>
      <c r="KXD5" s="748"/>
      <c r="KXE5" s="748"/>
      <c r="KXF5" s="748"/>
      <c r="KXG5" s="748"/>
      <c r="KXH5" s="747"/>
      <c r="KXI5" s="748"/>
      <c r="KXJ5" s="748"/>
      <c r="KXK5" s="748"/>
      <c r="KXL5" s="748"/>
      <c r="KXM5" s="748"/>
      <c r="KXN5" s="748"/>
      <c r="KXO5" s="748"/>
      <c r="KXP5" s="748"/>
      <c r="KXQ5" s="748"/>
      <c r="KXR5" s="748"/>
      <c r="KXS5" s="748"/>
      <c r="KXT5" s="748"/>
      <c r="KXU5" s="748"/>
      <c r="KXV5" s="748"/>
      <c r="KXW5" s="748"/>
      <c r="KXX5" s="748"/>
      <c r="KXY5" s="748"/>
      <c r="KXZ5" s="748"/>
      <c r="KYA5" s="748"/>
      <c r="KYB5" s="748"/>
      <c r="KYC5" s="748"/>
      <c r="KYD5" s="748"/>
      <c r="KYE5" s="748"/>
      <c r="KYF5" s="748"/>
      <c r="KYG5" s="748"/>
      <c r="KYH5" s="748"/>
      <c r="KYI5" s="748"/>
      <c r="KYJ5" s="748"/>
      <c r="KYK5" s="748"/>
      <c r="KYL5" s="748"/>
      <c r="KYM5" s="747"/>
      <c r="KYN5" s="748"/>
      <c r="KYO5" s="748"/>
      <c r="KYP5" s="748"/>
      <c r="KYQ5" s="748"/>
      <c r="KYR5" s="748"/>
      <c r="KYS5" s="748"/>
      <c r="KYT5" s="748"/>
      <c r="KYU5" s="748"/>
      <c r="KYV5" s="748"/>
      <c r="KYW5" s="748"/>
      <c r="KYX5" s="748"/>
      <c r="KYY5" s="748"/>
      <c r="KYZ5" s="748"/>
      <c r="KZA5" s="748"/>
      <c r="KZB5" s="748"/>
      <c r="KZC5" s="748"/>
      <c r="KZD5" s="748"/>
      <c r="KZE5" s="748"/>
      <c r="KZF5" s="748"/>
      <c r="KZG5" s="748"/>
      <c r="KZH5" s="748"/>
      <c r="KZI5" s="748"/>
      <c r="KZJ5" s="748"/>
      <c r="KZK5" s="748"/>
      <c r="KZL5" s="748"/>
      <c r="KZM5" s="748"/>
      <c r="KZN5" s="748"/>
      <c r="KZO5" s="748"/>
      <c r="KZP5" s="748"/>
      <c r="KZQ5" s="748"/>
      <c r="KZR5" s="747"/>
      <c r="KZS5" s="748"/>
      <c r="KZT5" s="748"/>
      <c r="KZU5" s="748"/>
      <c r="KZV5" s="748"/>
      <c r="KZW5" s="748"/>
      <c r="KZX5" s="748"/>
      <c r="KZY5" s="748"/>
      <c r="KZZ5" s="748"/>
      <c r="LAA5" s="748"/>
      <c r="LAB5" s="748"/>
      <c r="LAC5" s="748"/>
      <c r="LAD5" s="748"/>
      <c r="LAE5" s="748"/>
      <c r="LAF5" s="748"/>
      <c r="LAG5" s="748"/>
      <c r="LAH5" s="748"/>
      <c r="LAI5" s="748"/>
      <c r="LAJ5" s="748"/>
      <c r="LAK5" s="748"/>
      <c r="LAL5" s="748"/>
      <c r="LAM5" s="748"/>
      <c r="LAN5" s="748"/>
      <c r="LAO5" s="748"/>
      <c r="LAP5" s="748"/>
      <c r="LAQ5" s="748"/>
      <c r="LAR5" s="748"/>
      <c r="LAS5" s="748"/>
      <c r="LAT5" s="748"/>
      <c r="LAU5" s="748"/>
      <c r="LAV5" s="748"/>
      <c r="LAW5" s="747"/>
      <c r="LAX5" s="748"/>
      <c r="LAY5" s="748"/>
      <c r="LAZ5" s="748"/>
      <c r="LBA5" s="748"/>
      <c r="LBB5" s="748"/>
      <c r="LBC5" s="748"/>
      <c r="LBD5" s="748"/>
      <c r="LBE5" s="748"/>
      <c r="LBF5" s="748"/>
      <c r="LBG5" s="748"/>
      <c r="LBH5" s="748"/>
      <c r="LBI5" s="748"/>
      <c r="LBJ5" s="748"/>
      <c r="LBK5" s="748"/>
      <c r="LBL5" s="748"/>
      <c r="LBM5" s="748"/>
      <c r="LBN5" s="748"/>
      <c r="LBO5" s="748"/>
      <c r="LBP5" s="748"/>
      <c r="LBQ5" s="748"/>
      <c r="LBR5" s="748"/>
      <c r="LBS5" s="748"/>
      <c r="LBT5" s="748"/>
      <c r="LBU5" s="748"/>
      <c r="LBV5" s="748"/>
      <c r="LBW5" s="748"/>
      <c r="LBX5" s="748"/>
      <c r="LBY5" s="748"/>
      <c r="LBZ5" s="748"/>
      <c r="LCA5" s="748"/>
      <c r="LCB5" s="747"/>
      <c r="LCC5" s="748"/>
      <c r="LCD5" s="748"/>
      <c r="LCE5" s="748"/>
      <c r="LCF5" s="748"/>
      <c r="LCG5" s="748"/>
      <c r="LCH5" s="748"/>
      <c r="LCI5" s="748"/>
      <c r="LCJ5" s="748"/>
      <c r="LCK5" s="748"/>
      <c r="LCL5" s="748"/>
      <c r="LCM5" s="748"/>
      <c r="LCN5" s="748"/>
      <c r="LCO5" s="748"/>
      <c r="LCP5" s="748"/>
      <c r="LCQ5" s="748"/>
      <c r="LCR5" s="748"/>
      <c r="LCS5" s="748"/>
      <c r="LCT5" s="748"/>
      <c r="LCU5" s="748"/>
      <c r="LCV5" s="748"/>
      <c r="LCW5" s="748"/>
      <c r="LCX5" s="748"/>
      <c r="LCY5" s="748"/>
      <c r="LCZ5" s="748"/>
      <c r="LDA5" s="748"/>
      <c r="LDB5" s="748"/>
      <c r="LDC5" s="748"/>
      <c r="LDD5" s="748"/>
      <c r="LDE5" s="748"/>
      <c r="LDF5" s="748"/>
      <c r="LDG5" s="747"/>
      <c r="LDH5" s="748"/>
      <c r="LDI5" s="748"/>
      <c r="LDJ5" s="748"/>
      <c r="LDK5" s="748"/>
      <c r="LDL5" s="748"/>
      <c r="LDM5" s="748"/>
      <c r="LDN5" s="748"/>
      <c r="LDO5" s="748"/>
      <c r="LDP5" s="748"/>
      <c r="LDQ5" s="748"/>
      <c r="LDR5" s="748"/>
      <c r="LDS5" s="748"/>
      <c r="LDT5" s="748"/>
      <c r="LDU5" s="748"/>
      <c r="LDV5" s="748"/>
      <c r="LDW5" s="748"/>
      <c r="LDX5" s="748"/>
      <c r="LDY5" s="748"/>
      <c r="LDZ5" s="748"/>
      <c r="LEA5" s="748"/>
      <c r="LEB5" s="748"/>
      <c r="LEC5" s="748"/>
      <c r="LED5" s="748"/>
      <c r="LEE5" s="748"/>
      <c r="LEF5" s="748"/>
      <c r="LEG5" s="748"/>
      <c r="LEH5" s="748"/>
      <c r="LEI5" s="748"/>
      <c r="LEJ5" s="748"/>
      <c r="LEK5" s="748"/>
      <c r="LEL5" s="747"/>
      <c r="LEM5" s="748"/>
      <c r="LEN5" s="748"/>
      <c r="LEO5" s="748"/>
      <c r="LEP5" s="748"/>
      <c r="LEQ5" s="748"/>
      <c r="LER5" s="748"/>
      <c r="LES5" s="748"/>
      <c r="LET5" s="748"/>
      <c r="LEU5" s="748"/>
      <c r="LEV5" s="748"/>
      <c r="LEW5" s="748"/>
      <c r="LEX5" s="748"/>
      <c r="LEY5" s="748"/>
      <c r="LEZ5" s="748"/>
      <c r="LFA5" s="748"/>
      <c r="LFB5" s="748"/>
      <c r="LFC5" s="748"/>
      <c r="LFD5" s="748"/>
      <c r="LFE5" s="748"/>
      <c r="LFF5" s="748"/>
      <c r="LFG5" s="748"/>
      <c r="LFH5" s="748"/>
      <c r="LFI5" s="748"/>
      <c r="LFJ5" s="748"/>
      <c r="LFK5" s="748"/>
      <c r="LFL5" s="748"/>
      <c r="LFM5" s="748"/>
      <c r="LFN5" s="748"/>
      <c r="LFO5" s="748"/>
      <c r="LFP5" s="748"/>
      <c r="LFQ5" s="747"/>
      <c r="LFR5" s="748"/>
      <c r="LFS5" s="748"/>
      <c r="LFT5" s="748"/>
      <c r="LFU5" s="748"/>
      <c r="LFV5" s="748"/>
      <c r="LFW5" s="748"/>
      <c r="LFX5" s="748"/>
      <c r="LFY5" s="748"/>
      <c r="LFZ5" s="748"/>
      <c r="LGA5" s="748"/>
      <c r="LGB5" s="748"/>
      <c r="LGC5" s="748"/>
      <c r="LGD5" s="748"/>
      <c r="LGE5" s="748"/>
      <c r="LGF5" s="748"/>
      <c r="LGG5" s="748"/>
      <c r="LGH5" s="748"/>
      <c r="LGI5" s="748"/>
      <c r="LGJ5" s="748"/>
      <c r="LGK5" s="748"/>
      <c r="LGL5" s="748"/>
      <c r="LGM5" s="748"/>
      <c r="LGN5" s="748"/>
      <c r="LGO5" s="748"/>
      <c r="LGP5" s="748"/>
      <c r="LGQ5" s="748"/>
      <c r="LGR5" s="748"/>
      <c r="LGS5" s="748"/>
      <c r="LGT5" s="748"/>
      <c r="LGU5" s="748"/>
      <c r="LGV5" s="747"/>
      <c r="LGW5" s="748"/>
      <c r="LGX5" s="748"/>
      <c r="LGY5" s="748"/>
      <c r="LGZ5" s="748"/>
      <c r="LHA5" s="748"/>
      <c r="LHB5" s="748"/>
      <c r="LHC5" s="748"/>
      <c r="LHD5" s="748"/>
      <c r="LHE5" s="748"/>
      <c r="LHF5" s="748"/>
      <c r="LHG5" s="748"/>
      <c r="LHH5" s="748"/>
      <c r="LHI5" s="748"/>
      <c r="LHJ5" s="748"/>
      <c r="LHK5" s="748"/>
      <c r="LHL5" s="748"/>
      <c r="LHM5" s="748"/>
      <c r="LHN5" s="748"/>
      <c r="LHO5" s="748"/>
      <c r="LHP5" s="748"/>
      <c r="LHQ5" s="748"/>
      <c r="LHR5" s="748"/>
      <c r="LHS5" s="748"/>
      <c r="LHT5" s="748"/>
      <c r="LHU5" s="748"/>
      <c r="LHV5" s="748"/>
      <c r="LHW5" s="748"/>
      <c r="LHX5" s="748"/>
      <c r="LHY5" s="748"/>
      <c r="LHZ5" s="748"/>
      <c r="LIA5" s="747"/>
      <c r="LIB5" s="748"/>
      <c r="LIC5" s="748"/>
      <c r="LID5" s="748"/>
      <c r="LIE5" s="748"/>
      <c r="LIF5" s="748"/>
      <c r="LIG5" s="748"/>
      <c r="LIH5" s="748"/>
      <c r="LII5" s="748"/>
      <c r="LIJ5" s="748"/>
      <c r="LIK5" s="748"/>
      <c r="LIL5" s="748"/>
      <c r="LIM5" s="748"/>
      <c r="LIN5" s="748"/>
      <c r="LIO5" s="748"/>
      <c r="LIP5" s="748"/>
      <c r="LIQ5" s="748"/>
      <c r="LIR5" s="748"/>
      <c r="LIS5" s="748"/>
      <c r="LIT5" s="748"/>
      <c r="LIU5" s="748"/>
      <c r="LIV5" s="748"/>
      <c r="LIW5" s="748"/>
      <c r="LIX5" s="748"/>
      <c r="LIY5" s="748"/>
      <c r="LIZ5" s="748"/>
      <c r="LJA5" s="748"/>
      <c r="LJB5" s="748"/>
      <c r="LJC5" s="748"/>
      <c r="LJD5" s="748"/>
      <c r="LJE5" s="748"/>
      <c r="LJF5" s="747"/>
      <c r="LJG5" s="748"/>
      <c r="LJH5" s="748"/>
      <c r="LJI5" s="748"/>
      <c r="LJJ5" s="748"/>
      <c r="LJK5" s="748"/>
      <c r="LJL5" s="748"/>
      <c r="LJM5" s="748"/>
      <c r="LJN5" s="748"/>
      <c r="LJO5" s="748"/>
      <c r="LJP5" s="748"/>
      <c r="LJQ5" s="748"/>
      <c r="LJR5" s="748"/>
      <c r="LJS5" s="748"/>
      <c r="LJT5" s="748"/>
      <c r="LJU5" s="748"/>
      <c r="LJV5" s="748"/>
      <c r="LJW5" s="748"/>
      <c r="LJX5" s="748"/>
      <c r="LJY5" s="748"/>
      <c r="LJZ5" s="748"/>
      <c r="LKA5" s="748"/>
      <c r="LKB5" s="748"/>
      <c r="LKC5" s="748"/>
      <c r="LKD5" s="748"/>
      <c r="LKE5" s="748"/>
      <c r="LKF5" s="748"/>
      <c r="LKG5" s="748"/>
      <c r="LKH5" s="748"/>
      <c r="LKI5" s="748"/>
      <c r="LKJ5" s="748"/>
      <c r="LKK5" s="747"/>
      <c r="LKL5" s="748"/>
      <c r="LKM5" s="748"/>
      <c r="LKN5" s="748"/>
      <c r="LKO5" s="748"/>
      <c r="LKP5" s="748"/>
      <c r="LKQ5" s="748"/>
      <c r="LKR5" s="748"/>
      <c r="LKS5" s="748"/>
      <c r="LKT5" s="748"/>
      <c r="LKU5" s="748"/>
      <c r="LKV5" s="748"/>
      <c r="LKW5" s="748"/>
      <c r="LKX5" s="748"/>
      <c r="LKY5" s="748"/>
      <c r="LKZ5" s="748"/>
      <c r="LLA5" s="748"/>
      <c r="LLB5" s="748"/>
      <c r="LLC5" s="748"/>
      <c r="LLD5" s="748"/>
      <c r="LLE5" s="748"/>
      <c r="LLF5" s="748"/>
      <c r="LLG5" s="748"/>
      <c r="LLH5" s="748"/>
      <c r="LLI5" s="748"/>
      <c r="LLJ5" s="748"/>
      <c r="LLK5" s="748"/>
      <c r="LLL5" s="748"/>
      <c r="LLM5" s="748"/>
      <c r="LLN5" s="748"/>
      <c r="LLO5" s="748"/>
      <c r="LLP5" s="747"/>
      <c r="LLQ5" s="748"/>
      <c r="LLR5" s="748"/>
      <c r="LLS5" s="748"/>
      <c r="LLT5" s="748"/>
      <c r="LLU5" s="748"/>
      <c r="LLV5" s="748"/>
      <c r="LLW5" s="748"/>
      <c r="LLX5" s="748"/>
      <c r="LLY5" s="748"/>
      <c r="LLZ5" s="748"/>
      <c r="LMA5" s="748"/>
      <c r="LMB5" s="748"/>
      <c r="LMC5" s="748"/>
      <c r="LMD5" s="748"/>
      <c r="LME5" s="748"/>
      <c r="LMF5" s="748"/>
      <c r="LMG5" s="748"/>
      <c r="LMH5" s="748"/>
      <c r="LMI5" s="748"/>
      <c r="LMJ5" s="748"/>
      <c r="LMK5" s="748"/>
      <c r="LML5" s="748"/>
      <c r="LMM5" s="748"/>
      <c r="LMN5" s="748"/>
      <c r="LMO5" s="748"/>
      <c r="LMP5" s="748"/>
      <c r="LMQ5" s="748"/>
      <c r="LMR5" s="748"/>
      <c r="LMS5" s="748"/>
      <c r="LMT5" s="748"/>
      <c r="LMU5" s="747"/>
      <c r="LMV5" s="748"/>
      <c r="LMW5" s="748"/>
      <c r="LMX5" s="748"/>
      <c r="LMY5" s="748"/>
      <c r="LMZ5" s="748"/>
      <c r="LNA5" s="748"/>
      <c r="LNB5" s="748"/>
      <c r="LNC5" s="748"/>
      <c r="LND5" s="748"/>
      <c r="LNE5" s="748"/>
      <c r="LNF5" s="748"/>
      <c r="LNG5" s="748"/>
      <c r="LNH5" s="748"/>
      <c r="LNI5" s="748"/>
      <c r="LNJ5" s="748"/>
      <c r="LNK5" s="748"/>
      <c r="LNL5" s="748"/>
      <c r="LNM5" s="748"/>
      <c r="LNN5" s="748"/>
      <c r="LNO5" s="748"/>
      <c r="LNP5" s="748"/>
      <c r="LNQ5" s="748"/>
      <c r="LNR5" s="748"/>
      <c r="LNS5" s="748"/>
      <c r="LNT5" s="748"/>
      <c r="LNU5" s="748"/>
      <c r="LNV5" s="748"/>
      <c r="LNW5" s="748"/>
      <c r="LNX5" s="748"/>
      <c r="LNY5" s="748"/>
      <c r="LNZ5" s="747"/>
      <c r="LOA5" s="748"/>
      <c r="LOB5" s="748"/>
      <c r="LOC5" s="748"/>
      <c r="LOD5" s="748"/>
      <c r="LOE5" s="748"/>
      <c r="LOF5" s="748"/>
      <c r="LOG5" s="748"/>
      <c r="LOH5" s="748"/>
      <c r="LOI5" s="748"/>
      <c r="LOJ5" s="748"/>
      <c r="LOK5" s="748"/>
      <c r="LOL5" s="748"/>
      <c r="LOM5" s="748"/>
      <c r="LON5" s="748"/>
      <c r="LOO5" s="748"/>
      <c r="LOP5" s="748"/>
      <c r="LOQ5" s="748"/>
      <c r="LOR5" s="748"/>
      <c r="LOS5" s="748"/>
      <c r="LOT5" s="748"/>
      <c r="LOU5" s="748"/>
      <c r="LOV5" s="748"/>
      <c r="LOW5" s="748"/>
      <c r="LOX5" s="748"/>
      <c r="LOY5" s="748"/>
      <c r="LOZ5" s="748"/>
      <c r="LPA5" s="748"/>
      <c r="LPB5" s="748"/>
      <c r="LPC5" s="748"/>
      <c r="LPD5" s="748"/>
      <c r="LPE5" s="747"/>
      <c r="LPF5" s="748"/>
      <c r="LPG5" s="748"/>
      <c r="LPH5" s="748"/>
      <c r="LPI5" s="748"/>
      <c r="LPJ5" s="748"/>
      <c r="LPK5" s="748"/>
      <c r="LPL5" s="748"/>
      <c r="LPM5" s="748"/>
      <c r="LPN5" s="748"/>
      <c r="LPO5" s="748"/>
      <c r="LPP5" s="748"/>
      <c r="LPQ5" s="748"/>
      <c r="LPR5" s="748"/>
      <c r="LPS5" s="748"/>
      <c r="LPT5" s="748"/>
      <c r="LPU5" s="748"/>
      <c r="LPV5" s="748"/>
      <c r="LPW5" s="748"/>
      <c r="LPX5" s="748"/>
      <c r="LPY5" s="748"/>
      <c r="LPZ5" s="748"/>
      <c r="LQA5" s="748"/>
      <c r="LQB5" s="748"/>
      <c r="LQC5" s="748"/>
      <c r="LQD5" s="748"/>
      <c r="LQE5" s="748"/>
      <c r="LQF5" s="748"/>
      <c r="LQG5" s="748"/>
      <c r="LQH5" s="748"/>
      <c r="LQI5" s="748"/>
      <c r="LQJ5" s="747"/>
      <c r="LQK5" s="748"/>
      <c r="LQL5" s="748"/>
      <c r="LQM5" s="748"/>
      <c r="LQN5" s="748"/>
      <c r="LQO5" s="748"/>
      <c r="LQP5" s="748"/>
      <c r="LQQ5" s="748"/>
      <c r="LQR5" s="748"/>
      <c r="LQS5" s="748"/>
      <c r="LQT5" s="748"/>
      <c r="LQU5" s="748"/>
      <c r="LQV5" s="748"/>
      <c r="LQW5" s="748"/>
      <c r="LQX5" s="748"/>
      <c r="LQY5" s="748"/>
      <c r="LQZ5" s="748"/>
      <c r="LRA5" s="748"/>
      <c r="LRB5" s="748"/>
      <c r="LRC5" s="748"/>
      <c r="LRD5" s="748"/>
      <c r="LRE5" s="748"/>
      <c r="LRF5" s="748"/>
      <c r="LRG5" s="748"/>
      <c r="LRH5" s="748"/>
      <c r="LRI5" s="748"/>
      <c r="LRJ5" s="748"/>
      <c r="LRK5" s="748"/>
      <c r="LRL5" s="748"/>
      <c r="LRM5" s="748"/>
      <c r="LRN5" s="748"/>
      <c r="LRO5" s="747"/>
      <c r="LRP5" s="748"/>
      <c r="LRQ5" s="748"/>
      <c r="LRR5" s="748"/>
      <c r="LRS5" s="748"/>
      <c r="LRT5" s="748"/>
      <c r="LRU5" s="748"/>
      <c r="LRV5" s="748"/>
      <c r="LRW5" s="748"/>
      <c r="LRX5" s="748"/>
      <c r="LRY5" s="748"/>
      <c r="LRZ5" s="748"/>
      <c r="LSA5" s="748"/>
      <c r="LSB5" s="748"/>
      <c r="LSC5" s="748"/>
      <c r="LSD5" s="748"/>
      <c r="LSE5" s="748"/>
      <c r="LSF5" s="748"/>
      <c r="LSG5" s="748"/>
      <c r="LSH5" s="748"/>
      <c r="LSI5" s="748"/>
      <c r="LSJ5" s="748"/>
      <c r="LSK5" s="748"/>
      <c r="LSL5" s="748"/>
      <c r="LSM5" s="748"/>
      <c r="LSN5" s="748"/>
      <c r="LSO5" s="748"/>
      <c r="LSP5" s="748"/>
      <c r="LSQ5" s="748"/>
      <c r="LSR5" s="748"/>
      <c r="LSS5" s="748"/>
      <c r="LST5" s="747"/>
      <c r="LSU5" s="748"/>
      <c r="LSV5" s="748"/>
      <c r="LSW5" s="748"/>
      <c r="LSX5" s="748"/>
      <c r="LSY5" s="748"/>
      <c r="LSZ5" s="748"/>
      <c r="LTA5" s="748"/>
      <c r="LTB5" s="748"/>
      <c r="LTC5" s="748"/>
      <c r="LTD5" s="748"/>
      <c r="LTE5" s="748"/>
      <c r="LTF5" s="748"/>
      <c r="LTG5" s="748"/>
      <c r="LTH5" s="748"/>
      <c r="LTI5" s="748"/>
      <c r="LTJ5" s="748"/>
      <c r="LTK5" s="748"/>
      <c r="LTL5" s="748"/>
      <c r="LTM5" s="748"/>
      <c r="LTN5" s="748"/>
      <c r="LTO5" s="748"/>
      <c r="LTP5" s="748"/>
      <c r="LTQ5" s="748"/>
      <c r="LTR5" s="748"/>
      <c r="LTS5" s="748"/>
      <c r="LTT5" s="748"/>
      <c r="LTU5" s="748"/>
      <c r="LTV5" s="748"/>
      <c r="LTW5" s="748"/>
      <c r="LTX5" s="748"/>
      <c r="LTY5" s="747"/>
      <c r="LTZ5" s="748"/>
      <c r="LUA5" s="748"/>
      <c r="LUB5" s="748"/>
      <c r="LUC5" s="748"/>
      <c r="LUD5" s="748"/>
      <c r="LUE5" s="748"/>
      <c r="LUF5" s="748"/>
      <c r="LUG5" s="748"/>
      <c r="LUH5" s="748"/>
      <c r="LUI5" s="748"/>
      <c r="LUJ5" s="748"/>
      <c r="LUK5" s="748"/>
      <c r="LUL5" s="748"/>
      <c r="LUM5" s="748"/>
      <c r="LUN5" s="748"/>
      <c r="LUO5" s="748"/>
      <c r="LUP5" s="748"/>
      <c r="LUQ5" s="748"/>
      <c r="LUR5" s="748"/>
      <c r="LUS5" s="748"/>
      <c r="LUT5" s="748"/>
      <c r="LUU5" s="748"/>
      <c r="LUV5" s="748"/>
      <c r="LUW5" s="748"/>
      <c r="LUX5" s="748"/>
      <c r="LUY5" s="748"/>
      <c r="LUZ5" s="748"/>
      <c r="LVA5" s="748"/>
      <c r="LVB5" s="748"/>
      <c r="LVC5" s="748"/>
      <c r="LVD5" s="747"/>
      <c r="LVE5" s="748"/>
      <c r="LVF5" s="748"/>
      <c r="LVG5" s="748"/>
      <c r="LVH5" s="748"/>
      <c r="LVI5" s="748"/>
      <c r="LVJ5" s="748"/>
      <c r="LVK5" s="748"/>
      <c r="LVL5" s="748"/>
      <c r="LVM5" s="748"/>
      <c r="LVN5" s="748"/>
      <c r="LVO5" s="748"/>
      <c r="LVP5" s="748"/>
      <c r="LVQ5" s="748"/>
      <c r="LVR5" s="748"/>
      <c r="LVS5" s="748"/>
      <c r="LVT5" s="748"/>
      <c r="LVU5" s="748"/>
      <c r="LVV5" s="748"/>
      <c r="LVW5" s="748"/>
      <c r="LVX5" s="748"/>
      <c r="LVY5" s="748"/>
      <c r="LVZ5" s="748"/>
      <c r="LWA5" s="748"/>
      <c r="LWB5" s="748"/>
      <c r="LWC5" s="748"/>
      <c r="LWD5" s="748"/>
      <c r="LWE5" s="748"/>
      <c r="LWF5" s="748"/>
      <c r="LWG5" s="748"/>
      <c r="LWH5" s="748"/>
      <c r="LWI5" s="747"/>
      <c r="LWJ5" s="748"/>
      <c r="LWK5" s="748"/>
      <c r="LWL5" s="748"/>
      <c r="LWM5" s="748"/>
      <c r="LWN5" s="748"/>
      <c r="LWO5" s="748"/>
      <c r="LWP5" s="748"/>
      <c r="LWQ5" s="748"/>
      <c r="LWR5" s="748"/>
      <c r="LWS5" s="748"/>
      <c r="LWT5" s="748"/>
      <c r="LWU5" s="748"/>
      <c r="LWV5" s="748"/>
      <c r="LWW5" s="748"/>
      <c r="LWX5" s="748"/>
      <c r="LWY5" s="748"/>
      <c r="LWZ5" s="748"/>
      <c r="LXA5" s="748"/>
      <c r="LXB5" s="748"/>
      <c r="LXC5" s="748"/>
      <c r="LXD5" s="748"/>
      <c r="LXE5" s="748"/>
      <c r="LXF5" s="748"/>
      <c r="LXG5" s="748"/>
      <c r="LXH5" s="748"/>
      <c r="LXI5" s="748"/>
      <c r="LXJ5" s="748"/>
      <c r="LXK5" s="748"/>
      <c r="LXL5" s="748"/>
      <c r="LXM5" s="748"/>
      <c r="LXN5" s="747"/>
      <c r="LXO5" s="748"/>
      <c r="LXP5" s="748"/>
      <c r="LXQ5" s="748"/>
      <c r="LXR5" s="748"/>
      <c r="LXS5" s="748"/>
      <c r="LXT5" s="748"/>
      <c r="LXU5" s="748"/>
      <c r="LXV5" s="748"/>
      <c r="LXW5" s="748"/>
      <c r="LXX5" s="748"/>
      <c r="LXY5" s="748"/>
      <c r="LXZ5" s="748"/>
      <c r="LYA5" s="748"/>
      <c r="LYB5" s="748"/>
      <c r="LYC5" s="748"/>
      <c r="LYD5" s="748"/>
      <c r="LYE5" s="748"/>
      <c r="LYF5" s="748"/>
      <c r="LYG5" s="748"/>
      <c r="LYH5" s="748"/>
      <c r="LYI5" s="748"/>
      <c r="LYJ5" s="748"/>
      <c r="LYK5" s="748"/>
      <c r="LYL5" s="748"/>
      <c r="LYM5" s="748"/>
      <c r="LYN5" s="748"/>
      <c r="LYO5" s="748"/>
      <c r="LYP5" s="748"/>
      <c r="LYQ5" s="748"/>
      <c r="LYR5" s="748"/>
      <c r="LYS5" s="747"/>
      <c r="LYT5" s="748"/>
      <c r="LYU5" s="748"/>
      <c r="LYV5" s="748"/>
      <c r="LYW5" s="748"/>
      <c r="LYX5" s="748"/>
      <c r="LYY5" s="748"/>
      <c r="LYZ5" s="748"/>
      <c r="LZA5" s="748"/>
      <c r="LZB5" s="748"/>
      <c r="LZC5" s="748"/>
      <c r="LZD5" s="748"/>
      <c r="LZE5" s="748"/>
      <c r="LZF5" s="748"/>
      <c r="LZG5" s="748"/>
      <c r="LZH5" s="748"/>
      <c r="LZI5" s="748"/>
      <c r="LZJ5" s="748"/>
      <c r="LZK5" s="748"/>
      <c r="LZL5" s="748"/>
      <c r="LZM5" s="748"/>
      <c r="LZN5" s="748"/>
      <c r="LZO5" s="748"/>
      <c r="LZP5" s="748"/>
      <c r="LZQ5" s="748"/>
      <c r="LZR5" s="748"/>
      <c r="LZS5" s="748"/>
      <c r="LZT5" s="748"/>
      <c r="LZU5" s="748"/>
      <c r="LZV5" s="748"/>
      <c r="LZW5" s="748"/>
      <c r="LZX5" s="747"/>
      <c r="LZY5" s="748"/>
      <c r="LZZ5" s="748"/>
      <c r="MAA5" s="748"/>
      <c r="MAB5" s="748"/>
      <c r="MAC5" s="748"/>
      <c r="MAD5" s="748"/>
      <c r="MAE5" s="748"/>
      <c r="MAF5" s="748"/>
      <c r="MAG5" s="748"/>
      <c r="MAH5" s="748"/>
      <c r="MAI5" s="748"/>
      <c r="MAJ5" s="748"/>
      <c r="MAK5" s="748"/>
      <c r="MAL5" s="748"/>
      <c r="MAM5" s="748"/>
      <c r="MAN5" s="748"/>
      <c r="MAO5" s="748"/>
      <c r="MAP5" s="748"/>
      <c r="MAQ5" s="748"/>
      <c r="MAR5" s="748"/>
      <c r="MAS5" s="748"/>
      <c r="MAT5" s="748"/>
      <c r="MAU5" s="748"/>
      <c r="MAV5" s="748"/>
      <c r="MAW5" s="748"/>
      <c r="MAX5" s="748"/>
      <c r="MAY5" s="748"/>
      <c r="MAZ5" s="748"/>
      <c r="MBA5" s="748"/>
      <c r="MBB5" s="748"/>
      <c r="MBC5" s="747"/>
      <c r="MBD5" s="748"/>
      <c r="MBE5" s="748"/>
      <c r="MBF5" s="748"/>
      <c r="MBG5" s="748"/>
      <c r="MBH5" s="748"/>
      <c r="MBI5" s="748"/>
      <c r="MBJ5" s="748"/>
      <c r="MBK5" s="748"/>
      <c r="MBL5" s="748"/>
      <c r="MBM5" s="748"/>
      <c r="MBN5" s="748"/>
      <c r="MBO5" s="748"/>
      <c r="MBP5" s="748"/>
      <c r="MBQ5" s="748"/>
      <c r="MBR5" s="748"/>
      <c r="MBS5" s="748"/>
      <c r="MBT5" s="748"/>
      <c r="MBU5" s="748"/>
      <c r="MBV5" s="748"/>
      <c r="MBW5" s="748"/>
      <c r="MBX5" s="748"/>
      <c r="MBY5" s="748"/>
      <c r="MBZ5" s="748"/>
      <c r="MCA5" s="748"/>
      <c r="MCB5" s="748"/>
      <c r="MCC5" s="748"/>
      <c r="MCD5" s="748"/>
      <c r="MCE5" s="748"/>
      <c r="MCF5" s="748"/>
      <c r="MCG5" s="748"/>
      <c r="MCH5" s="747"/>
      <c r="MCI5" s="748"/>
      <c r="MCJ5" s="748"/>
      <c r="MCK5" s="748"/>
      <c r="MCL5" s="748"/>
      <c r="MCM5" s="748"/>
      <c r="MCN5" s="748"/>
      <c r="MCO5" s="748"/>
      <c r="MCP5" s="748"/>
      <c r="MCQ5" s="748"/>
      <c r="MCR5" s="748"/>
      <c r="MCS5" s="748"/>
      <c r="MCT5" s="748"/>
      <c r="MCU5" s="748"/>
      <c r="MCV5" s="748"/>
      <c r="MCW5" s="748"/>
      <c r="MCX5" s="748"/>
      <c r="MCY5" s="748"/>
      <c r="MCZ5" s="748"/>
      <c r="MDA5" s="748"/>
      <c r="MDB5" s="748"/>
      <c r="MDC5" s="748"/>
      <c r="MDD5" s="748"/>
      <c r="MDE5" s="748"/>
      <c r="MDF5" s="748"/>
      <c r="MDG5" s="748"/>
      <c r="MDH5" s="748"/>
      <c r="MDI5" s="748"/>
      <c r="MDJ5" s="748"/>
      <c r="MDK5" s="748"/>
      <c r="MDL5" s="748"/>
      <c r="MDM5" s="747"/>
      <c r="MDN5" s="748"/>
      <c r="MDO5" s="748"/>
      <c r="MDP5" s="748"/>
      <c r="MDQ5" s="748"/>
      <c r="MDR5" s="748"/>
      <c r="MDS5" s="748"/>
      <c r="MDT5" s="748"/>
      <c r="MDU5" s="748"/>
      <c r="MDV5" s="748"/>
      <c r="MDW5" s="748"/>
      <c r="MDX5" s="748"/>
      <c r="MDY5" s="748"/>
      <c r="MDZ5" s="748"/>
      <c r="MEA5" s="748"/>
      <c r="MEB5" s="748"/>
      <c r="MEC5" s="748"/>
      <c r="MED5" s="748"/>
      <c r="MEE5" s="748"/>
      <c r="MEF5" s="748"/>
      <c r="MEG5" s="748"/>
      <c r="MEH5" s="748"/>
      <c r="MEI5" s="748"/>
      <c r="MEJ5" s="748"/>
      <c r="MEK5" s="748"/>
      <c r="MEL5" s="748"/>
      <c r="MEM5" s="748"/>
      <c r="MEN5" s="748"/>
      <c r="MEO5" s="748"/>
      <c r="MEP5" s="748"/>
      <c r="MEQ5" s="748"/>
      <c r="MER5" s="747"/>
      <c r="MES5" s="748"/>
      <c r="MET5" s="748"/>
      <c r="MEU5" s="748"/>
      <c r="MEV5" s="748"/>
      <c r="MEW5" s="748"/>
      <c r="MEX5" s="748"/>
      <c r="MEY5" s="748"/>
      <c r="MEZ5" s="748"/>
      <c r="MFA5" s="748"/>
      <c r="MFB5" s="748"/>
      <c r="MFC5" s="748"/>
      <c r="MFD5" s="748"/>
      <c r="MFE5" s="748"/>
      <c r="MFF5" s="748"/>
      <c r="MFG5" s="748"/>
      <c r="MFH5" s="748"/>
      <c r="MFI5" s="748"/>
      <c r="MFJ5" s="748"/>
      <c r="MFK5" s="748"/>
      <c r="MFL5" s="748"/>
      <c r="MFM5" s="748"/>
      <c r="MFN5" s="748"/>
      <c r="MFO5" s="748"/>
      <c r="MFP5" s="748"/>
      <c r="MFQ5" s="748"/>
      <c r="MFR5" s="748"/>
      <c r="MFS5" s="748"/>
      <c r="MFT5" s="748"/>
      <c r="MFU5" s="748"/>
      <c r="MFV5" s="748"/>
      <c r="MFW5" s="747"/>
      <c r="MFX5" s="748"/>
      <c r="MFY5" s="748"/>
      <c r="MFZ5" s="748"/>
      <c r="MGA5" s="748"/>
      <c r="MGB5" s="748"/>
      <c r="MGC5" s="748"/>
      <c r="MGD5" s="748"/>
      <c r="MGE5" s="748"/>
      <c r="MGF5" s="748"/>
      <c r="MGG5" s="748"/>
      <c r="MGH5" s="748"/>
      <c r="MGI5" s="748"/>
      <c r="MGJ5" s="748"/>
      <c r="MGK5" s="748"/>
      <c r="MGL5" s="748"/>
      <c r="MGM5" s="748"/>
      <c r="MGN5" s="748"/>
      <c r="MGO5" s="748"/>
      <c r="MGP5" s="748"/>
      <c r="MGQ5" s="748"/>
      <c r="MGR5" s="748"/>
      <c r="MGS5" s="748"/>
      <c r="MGT5" s="748"/>
      <c r="MGU5" s="748"/>
      <c r="MGV5" s="748"/>
      <c r="MGW5" s="748"/>
      <c r="MGX5" s="748"/>
      <c r="MGY5" s="748"/>
      <c r="MGZ5" s="748"/>
      <c r="MHA5" s="748"/>
      <c r="MHB5" s="747"/>
      <c r="MHC5" s="748"/>
      <c r="MHD5" s="748"/>
      <c r="MHE5" s="748"/>
      <c r="MHF5" s="748"/>
      <c r="MHG5" s="748"/>
      <c r="MHH5" s="748"/>
      <c r="MHI5" s="748"/>
      <c r="MHJ5" s="748"/>
      <c r="MHK5" s="748"/>
      <c r="MHL5" s="748"/>
      <c r="MHM5" s="748"/>
      <c r="MHN5" s="748"/>
      <c r="MHO5" s="748"/>
      <c r="MHP5" s="748"/>
      <c r="MHQ5" s="748"/>
      <c r="MHR5" s="748"/>
      <c r="MHS5" s="748"/>
      <c r="MHT5" s="748"/>
      <c r="MHU5" s="748"/>
      <c r="MHV5" s="748"/>
      <c r="MHW5" s="748"/>
      <c r="MHX5" s="748"/>
      <c r="MHY5" s="748"/>
      <c r="MHZ5" s="748"/>
      <c r="MIA5" s="748"/>
      <c r="MIB5" s="748"/>
      <c r="MIC5" s="748"/>
      <c r="MID5" s="748"/>
      <c r="MIE5" s="748"/>
      <c r="MIF5" s="748"/>
      <c r="MIG5" s="747"/>
      <c r="MIH5" s="748"/>
      <c r="MII5" s="748"/>
      <c r="MIJ5" s="748"/>
      <c r="MIK5" s="748"/>
      <c r="MIL5" s="748"/>
      <c r="MIM5" s="748"/>
      <c r="MIN5" s="748"/>
      <c r="MIO5" s="748"/>
      <c r="MIP5" s="748"/>
      <c r="MIQ5" s="748"/>
      <c r="MIR5" s="748"/>
      <c r="MIS5" s="748"/>
      <c r="MIT5" s="748"/>
      <c r="MIU5" s="748"/>
      <c r="MIV5" s="748"/>
      <c r="MIW5" s="748"/>
      <c r="MIX5" s="748"/>
      <c r="MIY5" s="748"/>
      <c r="MIZ5" s="748"/>
      <c r="MJA5" s="748"/>
      <c r="MJB5" s="748"/>
      <c r="MJC5" s="748"/>
      <c r="MJD5" s="748"/>
      <c r="MJE5" s="748"/>
      <c r="MJF5" s="748"/>
      <c r="MJG5" s="748"/>
      <c r="MJH5" s="748"/>
      <c r="MJI5" s="748"/>
      <c r="MJJ5" s="748"/>
      <c r="MJK5" s="748"/>
      <c r="MJL5" s="747"/>
      <c r="MJM5" s="748"/>
      <c r="MJN5" s="748"/>
      <c r="MJO5" s="748"/>
      <c r="MJP5" s="748"/>
      <c r="MJQ5" s="748"/>
      <c r="MJR5" s="748"/>
      <c r="MJS5" s="748"/>
      <c r="MJT5" s="748"/>
      <c r="MJU5" s="748"/>
      <c r="MJV5" s="748"/>
      <c r="MJW5" s="748"/>
      <c r="MJX5" s="748"/>
      <c r="MJY5" s="748"/>
      <c r="MJZ5" s="748"/>
      <c r="MKA5" s="748"/>
      <c r="MKB5" s="748"/>
      <c r="MKC5" s="748"/>
      <c r="MKD5" s="748"/>
      <c r="MKE5" s="748"/>
      <c r="MKF5" s="748"/>
      <c r="MKG5" s="748"/>
      <c r="MKH5" s="748"/>
      <c r="MKI5" s="748"/>
      <c r="MKJ5" s="748"/>
      <c r="MKK5" s="748"/>
      <c r="MKL5" s="748"/>
      <c r="MKM5" s="748"/>
      <c r="MKN5" s="748"/>
      <c r="MKO5" s="748"/>
      <c r="MKP5" s="748"/>
      <c r="MKQ5" s="747"/>
      <c r="MKR5" s="748"/>
      <c r="MKS5" s="748"/>
      <c r="MKT5" s="748"/>
      <c r="MKU5" s="748"/>
      <c r="MKV5" s="748"/>
      <c r="MKW5" s="748"/>
      <c r="MKX5" s="748"/>
      <c r="MKY5" s="748"/>
      <c r="MKZ5" s="748"/>
      <c r="MLA5" s="748"/>
      <c r="MLB5" s="748"/>
      <c r="MLC5" s="748"/>
      <c r="MLD5" s="748"/>
      <c r="MLE5" s="748"/>
      <c r="MLF5" s="748"/>
      <c r="MLG5" s="748"/>
      <c r="MLH5" s="748"/>
      <c r="MLI5" s="748"/>
      <c r="MLJ5" s="748"/>
      <c r="MLK5" s="748"/>
      <c r="MLL5" s="748"/>
      <c r="MLM5" s="748"/>
      <c r="MLN5" s="748"/>
      <c r="MLO5" s="748"/>
      <c r="MLP5" s="748"/>
      <c r="MLQ5" s="748"/>
      <c r="MLR5" s="748"/>
      <c r="MLS5" s="748"/>
      <c r="MLT5" s="748"/>
      <c r="MLU5" s="748"/>
      <c r="MLV5" s="747"/>
      <c r="MLW5" s="748"/>
      <c r="MLX5" s="748"/>
      <c r="MLY5" s="748"/>
      <c r="MLZ5" s="748"/>
      <c r="MMA5" s="748"/>
      <c r="MMB5" s="748"/>
      <c r="MMC5" s="748"/>
      <c r="MMD5" s="748"/>
      <c r="MME5" s="748"/>
      <c r="MMF5" s="748"/>
      <c r="MMG5" s="748"/>
      <c r="MMH5" s="748"/>
      <c r="MMI5" s="748"/>
      <c r="MMJ5" s="748"/>
      <c r="MMK5" s="748"/>
      <c r="MML5" s="748"/>
      <c r="MMM5" s="748"/>
      <c r="MMN5" s="748"/>
      <c r="MMO5" s="748"/>
      <c r="MMP5" s="748"/>
      <c r="MMQ5" s="748"/>
      <c r="MMR5" s="748"/>
      <c r="MMS5" s="748"/>
      <c r="MMT5" s="748"/>
      <c r="MMU5" s="748"/>
      <c r="MMV5" s="748"/>
      <c r="MMW5" s="748"/>
      <c r="MMX5" s="748"/>
      <c r="MMY5" s="748"/>
      <c r="MMZ5" s="748"/>
      <c r="MNA5" s="747"/>
      <c r="MNB5" s="748"/>
      <c r="MNC5" s="748"/>
      <c r="MND5" s="748"/>
      <c r="MNE5" s="748"/>
      <c r="MNF5" s="748"/>
      <c r="MNG5" s="748"/>
      <c r="MNH5" s="748"/>
      <c r="MNI5" s="748"/>
      <c r="MNJ5" s="748"/>
      <c r="MNK5" s="748"/>
      <c r="MNL5" s="748"/>
      <c r="MNM5" s="748"/>
      <c r="MNN5" s="748"/>
      <c r="MNO5" s="748"/>
      <c r="MNP5" s="748"/>
      <c r="MNQ5" s="748"/>
      <c r="MNR5" s="748"/>
      <c r="MNS5" s="748"/>
      <c r="MNT5" s="748"/>
      <c r="MNU5" s="748"/>
      <c r="MNV5" s="748"/>
      <c r="MNW5" s="748"/>
      <c r="MNX5" s="748"/>
      <c r="MNY5" s="748"/>
      <c r="MNZ5" s="748"/>
      <c r="MOA5" s="748"/>
      <c r="MOB5" s="748"/>
      <c r="MOC5" s="748"/>
      <c r="MOD5" s="748"/>
      <c r="MOE5" s="748"/>
      <c r="MOF5" s="747"/>
      <c r="MOG5" s="748"/>
      <c r="MOH5" s="748"/>
      <c r="MOI5" s="748"/>
      <c r="MOJ5" s="748"/>
      <c r="MOK5" s="748"/>
      <c r="MOL5" s="748"/>
      <c r="MOM5" s="748"/>
      <c r="MON5" s="748"/>
      <c r="MOO5" s="748"/>
      <c r="MOP5" s="748"/>
      <c r="MOQ5" s="748"/>
      <c r="MOR5" s="748"/>
      <c r="MOS5" s="748"/>
      <c r="MOT5" s="748"/>
      <c r="MOU5" s="748"/>
      <c r="MOV5" s="748"/>
      <c r="MOW5" s="748"/>
      <c r="MOX5" s="748"/>
      <c r="MOY5" s="748"/>
      <c r="MOZ5" s="748"/>
      <c r="MPA5" s="748"/>
      <c r="MPB5" s="748"/>
      <c r="MPC5" s="748"/>
      <c r="MPD5" s="748"/>
      <c r="MPE5" s="748"/>
      <c r="MPF5" s="748"/>
      <c r="MPG5" s="748"/>
      <c r="MPH5" s="748"/>
      <c r="MPI5" s="748"/>
      <c r="MPJ5" s="748"/>
      <c r="MPK5" s="747"/>
      <c r="MPL5" s="748"/>
      <c r="MPM5" s="748"/>
      <c r="MPN5" s="748"/>
      <c r="MPO5" s="748"/>
      <c r="MPP5" s="748"/>
      <c r="MPQ5" s="748"/>
      <c r="MPR5" s="748"/>
      <c r="MPS5" s="748"/>
      <c r="MPT5" s="748"/>
      <c r="MPU5" s="748"/>
      <c r="MPV5" s="748"/>
      <c r="MPW5" s="748"/>
      <c r="MPX5" s="748"/>
      <c r="MPY5" s="748"/>
      <c r="MPZ5" s="748"/>
      <c r="MQA5" s="748"/>
      <c r="MQB5" s="748"/>
      <c r="MQC5" s="748"/>
      <c r="MQD5" s="748"/>
      <c r="MQE5" s="748"/>
      <c r="MQF5" s="748"/>
      <c r="MQG5" s="748"/>
      <c r="MQH5" s="748"/>
      <c r="MQI5" s="748"/>
      <c r="MQJ5" s="748"/>
      <c r="MQK5" s="748"/>
      <c r="MQL5" s="748"/>
      <c r="MQM5" s="748"/>
      <c r="MQN5" s="748"/>
      <c r="MQO5" s="748"/>
      <c r="MQP5" s="747"/>
      <c r="MQQ5" s="748"/>
      <c r="MQR5" s="748"/>
      <c r="MQS5" s="748"/>
      <c r="MQT5" s="748"/>
      <c r="MQU5" s="748"/>
      <c r="MQV5" s="748"/>
      <c r="MQW5" s="748"/>
      <c r="MQX5" s="748"/>
      <c r="MQY5" s="748"/>
      <c r="MQZ5" s="748"/>
      <c r="MRA5" s="748"/>
      <c r="MRB5" s="748"/>
      <c r="MRC5" s="748"/>
      <c r="MRD5" s="748"/>
      <c r="MRE5" s="748"/>
      <c r="MRF5" s="748"/>
      <c r="MRG5" s="748"/>
      <c r="MRH5" s="748"/>
      <c r="MRI5" s="748"/>
      <c r="MRJ5" s="748"/>
      <c r="MRK5" s="748"/>
      <c r="MRL5" s="748"/>
      <c r="MRM5" s="748"/>
      <c r="MRN5" s="748"/>
      <c r="MRO5" s="748"/>
      <c r="MRP5" s="748"/>
      <c r="MRQ5" s="748"/>
      <c r="MRR5" s="748"/>
      <c r="MRS5" s="748"/>
      <c r="MRT5" s="748"/>
      <c r="MRU5" s="747"/>
      <c r="MRV5" s="748"/>
      <c r="MRW5" s="748"/>
      <c r="MRX5" s="748"/>
      <c r="MRY5" s="748"/>
      <c r="MRZ5" s="748"/>
      <c r="MSA5" s="748"/>
      <c r="MSB5" s="748"/>
      <c r="MSC5" s="748"/>
      <c r="MSD5" s="748"/>
      <c r="MSE5" s="748"/>
      <c r="MSF5" s="748"/>
      <c r="MSG5" s="748"/>
      <c r="MSH5" s="748"/>
      <c r="MSI5" s="748"/>
      <c r="MSJ5" s="748"/>
      <c r="MSK5" s="748"/>
      <c r="MSL5" s="748"/>
      <c r="MSM5" s="748"/>
      <c r="MSN5" s="748"/>
      <c r="MSO5" s="748"/>
      <c r="MSP5" s="748"/>
      <c r="MSQ5" s="748"/>
      <c r="MSR5" s="748"/>
      <c r="MSS5" s="748"/>
      <c r="MST5" s="748"/>
      <c r="MSU5" s="748"/>
      <c r="MSV5" s="748"/>
      <c r="MSW5" s="748"/>
      <c r="MSX5" s="748"/>
      <c r="MSY5" s="748"/>
      <c r="MSZ5" s="747"/>
      <c r="MTA5" s="748"/>
      <c r="MTB5" s="748"/>
      <c r="MTC5" s="748"/>
      <c r="MTD5" s="748"/>
      <c r="MTE5" s="748"/>
      <c r="MTF5" s="748"/>
      <c r="MTG5" s="748"/>
      <c r="MTH5" s="748"/>
      <c r="MTI5" s="748"/>
      <c r="MTJ5" s="748"/>
      <c r="MTK5" s="748"/>
      <c r="MTL5" s="748"/>
      <c r="MTM5" s="748"/>
      <c r="MTN5" s="748"/>
      <c r="MTO5" s="748"/>
      <c r="MTP5" s="748"/>
      <c r="MTQ5" s="748"/>
      <c r="MTR5" s="748"/>
      <c r="MTS5" s="748"/>
      <c r="MTT5" s="748"/>
      <c r="MTU5" s="748"/>
      <c r="MTV5" s="748"/>
      <c r="MTW5" s="748"/>
      <c r="MTX5" s="748"/>
      <c r="MTY5" s="748"/>
      <c r="MTZ5" s="748"/>
      <c r="MUA5" s="748"/>
      <c r="MUB5" s="748"/>
      <c r="MUC5" s="748"/>
      <c r="MUD5" s="748"/>
      <c r="MUE5" s="747"/>
      <c r="MUF5" s="748"/>
      <c r="MUG5" s="748"/>
      <c r="MUH5" s="748"/>
      <c r="MUI5" s="748"/>
      <c r="MUJ5" s="748"/>
      <c r="MUK5" s="748"/>
      <c r="MUL5" s="748"/>
      <c r="MUM5" s="748"/>
      <c r="MUN5" s="748"/>
      <c r="MUO5" s="748"/>
      <c r="MUP5" s="748"/>
      <c r="MUQ5" s="748"/>
      <c r="MUR5" s="748"/>
      <c r="MUS5" s="748"/>
      <c r="MUT5" s="748"/>
      <c r="MUU5" s="748"/>
      <c r="MUV5" s="748"/>
      <c r="MUW5" s="748"/>
      <c r="MUX5" s="748"/>
      <c r="MUY5" s="748"/>
      <c r="MUZ5" s="748"/>
      <c r="MVA5" s="748"/>
      <c r="MVB5" s="748"/>
      <c r="MVC5" s="748"/>
      <c r="MVD5" s="748"/>
      <c r="MVE5" s="748"/>
      <c r="MVF5" s="748"/>
      <c r="MVG5" s="748"/>
      <c r="MVH5" s="748"/>
      <c r="MVI5" s="748"/>
      <c r="MVJ5" s="747"/>
      <c r="MVK5" s="748"/>
      <c r="MVL5" s="748"/>
      <c r="MVM5" s="748"/>
      <c r="MVN5" s="748"/>
      <c r="MVO5" s="748"/>
      <c r="MVP5" s="748"/>
      <c r="MVQ5" s="748"/>
      <c r="MVR5" s="748"/>
      <c r="MVS5" s="748"/>
      <c r="MVT5" s="748"/>
      <c r="MVU5" s="748"/>
      <c r="MVV5" s="748"/>
      <c r="MVW5" s="748"/>
      <c r="MVX5" s="748"/>
      <c r="MVY5" s="748"/>
      <c r="MVZ5" s="748"/>
      <c r="MWA5" s="748"/>
      <c r="MWB5" s="748"/>
      <c r="MWC5" s="748"/>
      <c r="MWD5" s="748"/>
      <c r="MWE5" s="748"/>
      <c r="MWF5" s="748"/>
      <c r="MWG5" s="748"/>
      <c r="MWH5" s="748"/>
      <c r="MWI5" s="748"/>
      <c r="MWJ5" s="748"/>
      <c r="MWK5" s="748"/>
      <c r="MWL5" s="748"/>
      <c r="MWM5" s="748"/>
      <c r="MWN5" s="748"/>
      <c r="MWO5" s="747"/>
      <c r="MWP5" s="748"/>
      <c r="MWQ5" s="748"/>
      <c r="MWR5" s="748"/>
      <c r="MWS5" s="748"/>
      <c r="MWT5" s="748"/>
      <c r="MWU5" s="748"/>
      <c r="MWV5" s="748"/>
      <c r="MWW5" s="748"/>
      <c r="MWX5" s="748"/>
      <c r="MWY5" s="748"/>
      <c r="MWZ5" s="748"/>
      <c r="MXA5" s="748"/>
      <c r="MXB5" s="748"/>
      <c r="MXC5" s="748"/>
      <c r="MXD5" s="748"/>
      <c r="MXE5" s="748"/>
      <c r="MXF5" s="748"/>
      <c r="MXG5" s="748"/>
      <c r="MXH5" s="748"/>
      <c r="MXI5" s="748"/>
      <c r="MXJ5" s="748"/>
      <c r="MXK5" s="748"/>
      <c r="MXL5" s="748"/>
      <c r="MXM5" s="748"/>
      <c r="MXN5" s="748"/>
      <c r="MXO5" s="748"/>
      <c r="MXP5" s="748"/>
      <c r="MXQ5" s="748"/>
      <c r="MXR5" s="748"/>
      <c r="MXS5" s="748"/>
      <c r="MXT5" s="747"/>
      <c r="MXU5" s="748"/>
      <c r="MXV5" s="748"/>
      <c r="MXW5" s="748"/>
      <c r="MXX5" s="748"/>
      <c r="MXY5" s="748"/>
      <c r="MXZ5" s="748"/>
      <c r="MYA5" s="748"/>
      <c r="MYB5" s="748"/>
      <c r="MYC5" s="748"/>
      <c r="MYD5" s="748"/>
      <c r="MYE5" s="748"/>
      <c r="MYF5" s="748"/>
      <c r="MYG5" s="748"/>
      <c r="MYH5" s="748"/>
      <c r="MYI5" s="748"/>
      <c r="MYJ5" s="748"/>
      <c r="MYK5" s="748"/>
      <c r="MYL5" s="748"/>
      <c r="MYM5" s="748"/>
      <c r="MYN5" s="748"/>
      <c r="MYO5" s="748"/>
      <c r="MYP5" s="748"/>
      <c r="MYQ5" s="748"/>
      <c r="MYR5" s="748"/>
      <c r="MYS5" s="748"/>
      <c r="MYT5" s="748"/>
      <c r="MYU5" s="748"/>
      <c r="MYV5" s="748"/>
      <c r="MYW5" s="748"/>
      <c r="MYX5" s="748"/>
      <c r="MYY5" s="747"/>
      <c r="MYZ5" s="748"/>
      <c r="MZA5" s="748"/>
      <c r="MZB5" s="748"/>
      <c r="MZC5" s="748"/>
      <c r="MZD5" s="748"/>
      <c r="MZE5" s="748"/>
      <c r="MZF5" s="748"/>
      <c r="MZG5" s="748"/>
      <c r="MZH5" s="748"/>
      <c r="MZI5" s="748"/>
      <c r="MZJ5" s="748"/>
      <c r="MZK5" s="748"/>
      <c r="MZL5" s="748"/>
      <c r="MZM5" s="748"/>
      <c r="MZN5" s="748"/>
      <c r="MZO5" s="748"/>
      <c r="MZP5" s="748"/>
      <c r="MZQ5" s="748"/>
      <c r="MZR5" s="748"/>
      <c r="MZS5" s="748"/>
      <c r="MZT5" s="748"/>
      <c r="MZU5" s="748"/>
      <c r="MZV5" s="748"/>
      <c r="MZW5" s="748"/>
      <c r="MZX5" s="748"/>
      <c r="MZY5" s="748"/>
      <c r="MZZ5" s="748"/>
      <c r="NAA5" s="748"/>
      <c r="NAB5" s="748"/>
      <c r="NAC5" s="748"/>
      <c r="NAD5" s="747"/>
      <c r="NAE5" s="748"/>
      <c r="NAF5" s="748"/>
      <c r="NAG5" s="748"/>
      <c r="NAH5" s="748"/>
      <c r="NAI5" s="748"/>
      <c r="NAJ5" s="748"/>
      <c r="NAK5" s="748"/>
      <c r="NAL5" s="748"/>
      <c r="NAM5" s="748"/>
      <c r="NAN5" s="748"/>
      <c r="NAO5" s="748"/>
      <c r="NAP5" s="748"/>
      <c r="NAQ5" s="748"/>
      <c r="NAR5" s="748"/>
      <c r="NAS5" s="748"/>
      <c r="NAT5" s="748"/>
      <c r="NAU5" s="748"/>
      <c r="NAV5" s="748"/>
      <c r="NAW5" s="748"/>
      <c r="NAX5" s="748"/>
      <c r="NAY5" s="748"/>
      <c r="NAZ5" s="748"/>
      <c r="NBA5" s="748"/>
      <c r="NBB5" s="748"/>
      <c r="NBC5" s="748"/>
      <c r="NBD5" s="748"/>
      <c r="NBE5" s="748"/>
      <c r="NBF5" s="748"/>
      <c r="NBG5" s="748"/>
      <c r="NBH5" s="748"/>
      <c r="NBI5" s="747"/>
      <c r="NBJ5" s="748"/>
      <c r="NBK5" s="748"/>
      <c r="NBL5" s="748"/>
      <c r="NBM5" s="748"/>
      <c r="NBN5" s="748"/>
      <c r="NBO5" s="748"/>
      <c r="NBP5" s="748"/>
      <c r="NBQ5" s="748"/>
      <c r="NBR5" s="748"/>
      <c r="NBS5" s="748"/>
      <c r="NBT5" s="748"/>
      <c r="NBU5" s="748"/>
      <c r="NBV5" s="748"/>
      <c r="NBW5" s="748"/>
      <c r="NBX5" s="748"/>
      <c r="NBY5" s="748"/>
      <c r="NBZ5" s="748"/>
      <c r="NCA5" s="748"/>
      <c r="NCB5" s="748"/>
      <c r="NCC5" s="748"/>
      <c r="NCD5" s="748"/>
      <c r="NCE5" s="748"/>
      <c r="NCF5" s="748"/>
      <c r="NCG5" s="748"/>
      <c r="NCH5" s="748"/>
      <c r="NCI5" s="748"/>
      <c r="NCJ5" s="748"/>
      <c r="NCK5" s="748"/>
      <c r="NCL5" s="748"/>
      <c r="NCM5" s="748"/>
      <c r="NCN5" s="747"/>
      <c r="NCO5" s="748"/>
      <c r="NCP5" s="748"/>
      <c r="NCQ5" s="748"/>
      <c r="NCR5" s="748"/>
      <c r="NCS5" s="748"/>
      <c r="NCT5" s="748"/>
      <c r="NCU5" s="748"/>
      <c r="NCV5" s="748"/>
      <c r="NCW5" s="748"/>
      <c r="NCX5" s="748"/>
      <c r="NCY5" s="748"/>
      <c r="NCZ5" s="748"/>
      <c r="NDA5" s="748"/>
      <c r="NDB5" s="748"/>
      <c r="NDC5" s="748"/>
      <c r="NDD5" s="748"/>
      <c r="NDE5" s="748"/>
      <c r="NDF5" s="748"/>
      <c r="NDG5" s="748"/>
      <c r="NDH5" s="748"/>
      <c r="NDI5" s="748"/>
      <c r="NDJ5" s="748"/>
      <c r="NDK5" s="748"/>
      <c r="NDL5" s="748"/>
      <c r="NDM5" s="748"/>
      <c r="NDN5" s="748"/>
      <c r="NDO5" s="748"/>
      <c r="NDP5" s="748"/>
      <c r="NDQ5" s="748"/>
      <c r="NDR5" s="748"/>
      <c r="NDS5" s="747"/>
      <c r="NDT5" s="748"/>
      <c r="NDU5" s="748"/>
      <c r="NDV5" s="748"/>
      <c r="NDW5" s="748"/>
      <c r="NDX5" s="748"/>
      <c r="NDY5" s="748"/>
      <c r="NDZ5" s="748"/>
      <c r="NEA5" s="748"/>
      <c r="NEB5" s="748"/>
      <c r="NEC5" s="748"/>
      <c r="NED5" s="748"/>
      <c r="NEE5" s="748"/>
      <c r="NEF5" s="748"/>
      <c r="NEG5" s="748"/>
      <c r="NEH5" s="748"/>
      <c r="NEI5" s="748"/>
      <c r="NEJ5" s="748"/>
      <c r="NEK5" s="748"/>
      <c r="NEL5" s="748"/>
      <c r="NEM5" s="748"/>
      <c r="NEN5" s="748"/>
      <c r="NEO5" s="748"/>
      <c r="NEP5" s="748"/>
      <c r="NEQ5" s="748"/>
      <c r="NER5" s="748"/>
      <c r="NES5" s="748"/>
      <c r="NET5" s="748"/>
      <c r="NEU5" s="748"/>
      <c r="NEV5" s="748"/>
      <c r="NEW5" s="748"/>
      <c r="NEX5" s="747"/>
      <c r="NEY5" s="748"/>
      <c r="NEZ5" s="748"/>
      <c r="NFA5" s="748"/>
      <c r="NFB5" s="748"/>
      <c r="NFC5" s="748"/>
      <c r="NFD5" s="748"/>
      <c r="NFE5" s="748"/>
      <c r="NFF5" s="748"/>
      <c r="NFG5" s="748"/>
      <c r="NFH5" s="748"/>
      <c r="NFI5" s="748"/>
      <c r="NFJ5" s="748"/>
      <c r="NFK5" s="748"/>
      <c r="NFL5" s="748"/>
      <c r="NFM5" s="748"/>
      <c r="NFN5" s="748"/>
      <c r="NFO5" s="748"/>
      <c r="NFP5" s="748"/>
      <c r="NFQ5" s="748"/>
      <c r="NFR5" s="748"/>
      <c r="NFS5" s="748"/>
      <c r="NFT5" s="748"/>
      <c r="NFU5" s="748"/>
      <c r="NFV5" s="748"/>
      <c r="NFW5" s="748"/>
      <c r="NFX5" s="748"/>
      <c r="NFY5" s="748"/>
      <c r="NFZ5" s="748"/>
      <c r="NGA5" s="748"/>
      <c r="NGB5" s="748"/>
      <c r="NGC5" s="747"/>
      <c r="NGD5" s="748"/>
      <c r="NGE5" s="748"/>
      <c r="NGF5" s="748"/>
      <c r="NGG5" s="748"/>
      <c r="NGH5" s="748"/>
      <c r="NGI5" s="748"/>
      <c r="NGJ5" s="748"/>
      <c r="NGK5" s="748"/>
      <c r="NGL5" s="748"/>
      <c r="NGM5" s="748"/>
      <c r="NGN5" s="748"/>
      <c r="NGO5" s="748"/>
      <c r="NGP5" s="748"/>
      <c r="NGQ5" s="748"/>
      <c r="NGR5" s="748"/>
      <c r="NGS5" s="748"/>
      <c r="NGT5" s="748"/>
      <c r="NGU5" s="748"/>
      <c r="NGV5" s="748"/>
      <c r="NGW5" s="748"/>
      <c r="NGX5" s="748"/>
      <c r="NGY5" s="748"/>
      <c r="NGZ5" s="748"/>
      <c r="NHA5" s="748"/>
      <c r="NHB5" s="748"/>
      <c r="NHC5" s="748"/>
      <c r="NHD5" s="748"/>
      <c r="NHE5" s="748"/>
      <c r="NHF5" s="748"/>
      <c r="NHG5" s="748"/>
      <c r="NHH5" s="747"/>
      <c r="NHI5" s="748"/>
      <c r="NHJ5" s="748"/>
      <c r="NHK5" s="748"/>
      <c r="NHL5" s="748"/>
      <c r="NHM5" s="748"/>
      <c r="NHN5" s="748"/>
      <c r="NHO5" s="748"/>
      <c r="NHP5" s="748"/>
      <c r="NHQ5" s="748"/>
      <c r="NHR5" s="748"/>
      <c r="NHS5" s="748"/>
      <c r="NHT5" s="748"/>
      <c r="NHU5" s="748"/>
      <c r="NHV5" s="748"/>
      <c r="NHW5" s="748"/>
      <c r="NHX5" s="748"/>
      <c r="NHY5" s="748"/>
      <c r="NHZ5" s="748"/>
      <c r="NIA5" s="748"/>
      <c r="NIB5" s="748"/>
      <c r="NIC5" s="748"/>
      <c r="NID5" s="748"/>
      <c r="NIE5" s="748"/>
      <c r="NIF5" s="748"/>
      <c r="NIG5" s="748"/>
      <c r="NIH5" s="748"/>
      <c r="NII5" s="748"/>
      <c r="NIJ5" s="748"/>
      <c r="NIK5" s="748"/>
      <c r="NIL5" s="748"/>
      <c r="NIM5" s="747"/>
      <c r="NIN5" s="748"/>
      <c r="NIO5" s="748"/>
      <c r="NIP5" s="748"/>
      <c r="NIQ5" s="748"/>
      <c r="NIR5" s="748"/>
      <c r="NIS5" s="748"/>
      <c r="NIT5" s="748"/>
      <c r="NIU5" s="748"/>
      <c r="NIV5" s="748"/>
      <c r="NIW5" s="748"/>
      <c r="NIX5" s="748"/>
      <c r="NIY5" s="748"/>
      <c r="NIZ5" s="748"/>
      <c r="NJA5" s="748"/>
      <c r="NJB5" s="748"/>
      <c r="NJC5" s="748"/>
      <c r="NJD5" s="748"/>
      <c r="NJE5" s="748"/>
      <c r="NJF5" s="748"/>
      <c r="NJG5" s="748"/>
      <c r="NJH5" s="748"/>
      <c r="NJI5" s="748"/>
      <c r="NJJ5" s="748"/>
      <c r="NJK5" s="748"/>
      <c r="NJL5" s="748"/>
      <c r="NJM5" s="748"/>
      <c r="NJN5" s="748"/>
      <c r="NJO5" s="748"/>
      <c r="NJP5" s="748"/>
      <c r="NJQ5" s="748"/>
      <c r="NJR5" s="747"/>
      <c r="NJS5" s="748"/>
      <c r="NJT5" s="748"/>
      <c r="NJU5" s="748"/>
      <c r="NJV5" s="748"/>
      <c r="NJW5" s="748"/>
      <c r="NJX5" s="748"/>
      <c r="NJY5" s="748"/>
      <c r="NJZ5" s="748"/>
      <c r="NKA5" s="748"/>
      <c r="NKB5" s="748"/>
      <c r="NKC5" s="748"/>
      <c r="NKD5" s="748"/>
      <c r="NKE5" s="748"/>
      <c r="NKF5" s="748"/>
      <c r="NKG5" s="748"/>
      <c r="NKH5" s="748"/>
      <c r="NKI5" s="748"/>
      <c r="NKJ5" s="748"/>
      <c r="NKK5" s="748"/>
      <c r="NKL5" s="748"/>
      <c r="NKM5" s="748"/>
      <c r="NKN5" s="748"/>
      <c r="NKO5" s="748"/>
      <c r="NKP5" s="748"/>
      <c r="NKQ5" s="748"/>
      <c r="NKR5" s="748"/>
      <c r="NKS5" s="748"/>
      <c r="NKT5" s="748"/>
      <c r="NKU5" s="748"/>
      <c r="NKV5" s="748"/>
      <c r="NKW5" s="747"/>
      <c r="NKX5" s="748"/>
      <c r="NKY5" s="748"/>
      <c r="NKZ5" s="748"/>
      <c r="NLA5" s="748"/>
      <c r="NLB5" s="748"/>
      <c r="NLC5" s="748"/>
      <c r="NLD5" s="748"/>
      <c r="NLE5" s="748"/>
      <c r="NLF5" s="748"/>
      <c r="NLG5" s="748"/>
      <c r="NLH5" s="748"/>
      <c r="NLI5" s="748"/>
      <c r="NLJ5" s="748"/>
      <c r="NLK5" s="748"/>
      <c r="NLL5" s="748"/>
      <c r="NLM5" s="748"/>
      <c r="NLN5" s="748"/>
      <c r="NLO5" s="748"/>
      <c r="NLP5" s="748"/>
      <c r="NLQ5" s="748"/>
      <c r="NLR5" s="748"/>
      <c r="NLS5" s="748"/>
      <c r="NLT5" s="748"/>
      <c r="NLU5" s="748"/>
      <c r="NLV5" s="748"/>
      <c r="NLW5" s="748"/>
      <c r="NLX5" s="748"/>
      <c r="NLY5" s="748"/>
      <c r="NLZ5" s="748"/>
      <c r="NMA5" s="748"/>
      <c r="NMB5" s="747"/>
      <c r="NMC5" s="748"/>
      <c r="NMD5" s="748"/>
      <c r="NME5" s="748"/>
      <c r="NMF5" s="748"/>
      <c r="NMG5" s="748"/>
      <c r="NMH5" s="748"/>
      <c r="NMI5" s="748"/>
      <c r="NMJ5" s="748"/>
      <c r="NMK5" s="748"/>
      <c r="NML5" s="748"/>
      <c r="NMM5" s="748"/>
      <c r="NMN5" s="748"/>
      <c r="NMO5" s="748"/>
      <c r="NMP5" s="748"/>
      <c r="NMQ5" s="748"/>
      <c r="NMR5" s="748"/>
      <c r="NMS5" s="748"/>
      <c r="NMT5" s="748"/>
      <c r="NMU5" s="748"/>
      <c r="NMV5" s="748"/>
      <c r="NMW5" s="748"/>
      <c r="NMX5" s="748"/>
      <c r="NMY5" s="748"/>
      <c r="NMZ5" s="748"/>
      <c r="NNA5" s="748"/>
      <c r="NNB5" s="748"/>
      <c r="NNC5" s="748"/>
      <c r="NND5" s="748"/>
      <c r="NNE5" s="748"/>
      <c r="NNF5" s="748"/>
      <c r="NNG5" s="747"/>
      <c r="NNH5" s="748"/>
      <c r="NNI5" s="748"/>
      <c r="NNJ5" s="748"/>
      <c r="NNK5" s="748"/>
      <c r="NNL5" s="748"/>
      <c r="NNM5" s="748"/>
      <c r="NNN5" s="748"/>
      <c r="NNO5" s="748"/>
      <c r="NNP5" s="748"/>
      <c r="NNQ5" s="748"/>
      <c r="NNR5" s="748"/>
      <c r="NNS5" s="748"/>
      <c r="NNT5" s="748"/>
      <c r="NNU5" s="748"/>
      <c r="NNV5" s="748"/>
      <c r="NNW5" s="748"/>
      <c r="NNX5" s="748"/>
      <c r="NNY5" s="748"/>
      <c r="NNZ5" s="748"/>
      <c r="NOA5" s="748"/>
      <c r="NOB5" s="748"/>
      <c r="NOC5" s="748"/>
      <c r="NOD5" s="748"/>
      <c r="NOE5" s="748"/>
      <c r="NOF5" s="748"/>
      <c r="NOG5" s="748"/>
      <c r="NOH5" s="748"/>
      <c r="NOI5" s="748"/>
      <c r="NOJ5" s="748"/>
      <c r="NOK5" s="748"/>
      <c r="NOL5" s="747"/>
      <c r="NOM5" s="748"/>
      <c r="NON5" s="748"/>
      <c r="NOO5" s="748"/>
      <c r="NOP5" s="748"/>
      <c r="NOQ5" s="748"/>
      <c r="NOR5" s="748"/>
      <c r="NOS5" s="748"/>
      <c r="NOT5" s="748"/>
      <c r="NOU5" s="748"/>
      <c r="NOV5" s="748"/>
      <c r="NOW5" s="748"/>
      <c r="NOX5" s="748"/>
      <c r="NOY5" s="748"/>
      <c r="NOZ5" s="748"/>
      <c r="NPA5" s="748"/>
      <c r="NPB5" s="748"/>
      <c r="NPC5" s="748"/>
      <c r="NPD5" s="748"/>
      <c r="NPE5" s="748"/>
      <c r="NPF5" s="748"/>
      <c r="NPG5" s="748"/>
      <c r="NPH5" s="748"/>
      <c r="NPI5" s="748"/>
      <c r="NPJ5" s="748"/>
      <c r="NPK5" s="748"/>
      <c r="NPL5" s="748"/>
      <c r="NPM5" s="748"/>
      <c r="NPN5" s="748"/>
      <c r="NPO5" s="748"/>
      <c r="NPP5" s="748"/>
      <c r="NPQ5" s="747"/>
      <c r="NPR5" s="748"/>
      <c r="NPS5" s="748"/>
      <c r="NPT5" s="748"/>
      <c r="NPU5" s="748"/>
      <c r="NPV5" s="748"/>
      <c r="NPW5" s="748"/>
      <c r="NPX5" s="748"/>
      <c r="NPY5" s="748"/>
      <c r="NPZ5" s="748"/>
      <c r="NQA5" s="748"/>
      <c r="NQB5" s="748"/>
      <c r="NQC5" s="748"/>
      <c r="NQD5" s="748"/>
      <c r="NQE5" s="748"/>
      <c r="NQF5" s="748"/>
      <c r="NQG5" s="748"/>
      <c r="NQH5" s="748"/>
      <c r="NQI5" s="748"/>
      <c r="NQJ5" s="748"/>
      <c r="NQK5" s="748"/>
      <c r="NQL5" s="748"/>
      <c r="NQM5" s="748"/>
      <c r="NQN5" s="748"/>
      <c r="NQO5" s="748"/>
      <c r="NQP5" s="748"/>
      <c r="NQQ5" s="748"/>
      <c r="NQR5" s="748"/>
      <c r="NQS5" s="748"/>
      <c r="NQT5" s="748"/>
      <c r="NQU5" s="748"/>
      <c r="NQV5" s="747"/>
      <c r="NQW5" s="748"/>
      <c r="NQX5" s="748"/>
      <c r="NQY5" s="748"/>
      <c r="NQZ5" s="748"/>
      <c r="NRA5" s="748"/>
      <c r="NRB5" s="748"/>
      <c r="NRC5" s="748"/>
      <c r="NRD5" s="748"/>
      <c r="NRE5" s="748"/>
      <c r="NRF5" s="748"/>
      <c r="NRG5" s="748"/>
      <c r="NRH5" s="748"/>
      <c r="NRI5" s="748"/>
      <c r="NRJ5" s="748"/>
      <c r="NRK5" s="748"/>
      <c r="NRL5" s="748"/>
      <c r="NRM5" s="748"/>
      <c r="NRN5" s="748"/>
      <c r="NRO5" s="748"/>
      <c r="NRP5" s="748"/>
      <c r="NRQ5" s="748"/>
      <c r="NRR5" s="748"/>
      <c r="NRS5" s="748"/>
      <c r="NRT5" s="748"/>
      <c r="NRU5" s="748"/>
      <c r="NRV5" s="748"/>
      <c r="NRW5" s="748"/>
      <c r="NRX5" s="748"/>
      <c r="NRY5" s="748"/>
      <c r="NRZ5" s="748"/>
      <c r="NSA5" s="747"/>
      <c r="NSB5" s="748"/>
      <c r="NSC5" s="748"/>
      <c r="NSD5" s="748"/>
      <c r="NSE5" s="748"/>
      <c r="NSF5" s="748"/>
      <c r="NSG5" s="748"/>
      <c r="NSH5" s="748"/>
      <c r="NSI5" s="748"/>
      <c r="NSJ5" s="748"/>
      <c r="NSK5" s="748"/>
      <c r="NSL5" s="748"/>
      <c r="NSM5" s="748"/>
      <c r="NSN5" s="748"/>
      <c r="NSO5" s="748"/>
      <c r="NSP5" s="748"/>
      <c r="NSQ5" s="748"/>
      <c r="NSR5" s="748"/>
      <c r="NSS5" s="748"/>
      <c r="NST5" s="748"/>
      <c r="NSU5" s="748"/>
      <c r="NSV5" s="748"/>
      <c r="NSW5" s="748"/>
      <c r="NSX5" s="748"/>
      <c r="NSY5" s="748"/>
      <c r="NSZ5" s="748"/>
      <c r="NTA5" s="748"/>
      <c r="NTB5" s="748"/>
      <c r="NTC5" s="748"/>
      <c r="NTD5" s="748"/>
      <c r="NTE5" s="748"/>
      <c r="NTF5" s="747"/>
      <c r="NTG5" s="748"/>
      <c r="NTH5" s="748"/>
      <c r="NTI5" s="748"/>
      <c r="NTJ5" s="748"/>
      <c r="NTK5" s="748"/>
      <c r="NTL5" s="748"/>
      <c r="NTM5" s="748"/>
      <c r="NTN5" s="748"/>
      <c r="NTO5" s="748"/>
      <c r="NTP5" s="748"/>
      <c r="NTQ5" s="748"/>
      <c r="NTR5" s="748"/>
      <c r="NTS5" s="748"/>
      <c r="NTT5" s="748"/>
      <c r="NTU5" s="748"/>
      <c r="NTV5" s="748"/>
      <c r="NTW5" s="748"/>
      <c r="NTX5" s="748"/>
      <c r="NTY5" s="748"/>
      <c r="NTZ5" s="748"/>
      <c r="NUA5" s="748"/>
      <c r="NUB5" s="748"/>
      <c r="NUC5" s="748"/>
      <c r="NUD5" s="748"/>
      <c r="NUE5" s="748"/>
      <c r="NUF5" s="748"/>
      <c r="NUG5" s="748"/>
      <c r="NUH5" s="748"/>
      <c r="NUI5" s="748"/>
      <c r="NUJ5" s="748"/>
      <c r="NUK5" s="747"/>
      <c r="NUL5" s="748"/>
      <c r="NUM5" s="748"/>
      <c r="NUN5" s="748"/>
      <c r="NUO5" s="748"/>
      <c r="NUP5" s="748"/>
      <c r="NUQ5" s="748"/>
      <c r="NUR5" s="748"/>
      <c r="NUS5" s="748"/>
      <c r="NUT5" s="748"/>
      <c r="NUU5" s="748"/>
      <c r="NUV5" s="748"/>
      <c r="NUW5" s="748"/>
      <c r="NUX5" s="748"/>
      <c r="NUY5" s="748"/>
      <c r="NUZ5" s="748"/>
      <c r="NVA5" s="748"/>
      <c r="NVB5" s="748"/>
      <c r="NVC5" s="748"/>
      <c r="NVD5" s="748"/>
      <c r="NVE5" s="748"/>
      <c r="NVF5" s="748"/>
      <c r="NVG5" s="748"/>
      <c r="NVH5" s="748"/>
      <c r="NVI5" s="748"/>
      <c r="NVJ5" s="748"/>
      <c r="NVK5" s="748"/>
      <c r="NVL5" s="748"/>
      <c r="NVM5" s="748"/>
      <c r="NVN5" s="748"/>
      <c r="NVO5" s="748"/>
      <c r="NVP5" s="747"/>
      <c r="NVQ5" s="748"/>
      <c r="NVR5" s="748"/>
      <c r="NVS5" s="748"/>
      <c r="NVT5" s="748"/>
      <c r="NVU5" s="748"/>
      <c r="NVV5" s="748"/>
      <c r="NVW5" s="748"/>
      <c r="NVX5" s="748"/>
      <c r="NVY5" s="748"/>
      <c r="NVZ5" s="748"/>
      <c r="NWA5" s="748"/>
      <c r="NWB5" s="748"/>
      <c r="NWC5" s="748"/>
      <c r="NWD5" s="748"/>
      <c r="NWE5" s="748"/>
      <c r="NWF5" s="748"/>
      <c r="NWG5" s="748"/>
      <c r="NWH5" s="748"/>
      <c r="NWI5" s="748"/>
      <c r="NWJ5" s="748"/>
      <c r="NWK5" s="748"/>
      <c r="NWL5" s="748"/>
      <c r="NWM5" s="748"/>
      <c r="NWN5" s="748"/>
      <c r="NWO5" s="748"/>
      <c r="NWP5" s="748"/>
      <c r="NWQ5" s="748"/>
      <c r="NWR5" s="748"/>
      <c r="NWS5" s="748"/>
      <c r="NWT5" s="748"/>
      <c r="NWU5" s="747"/>
      <c r="NWV5" s="748"/>
      <c r="NWW5" s="748"/>
      <c r="NWX5" s="748"/>
      <c r="NWY5" s="748"/>
      <c r="NWZ5" s="748"/>
      <c r="NXA5" s="748"/>
      <c r="NXB5" s="748"/>
      <c r="NXC5" s="748"/>
      <c r="NXD5" s="748"/>
      <c r="NXE5" s="748"/>
      <c r="NXF5" s="748"/>
      <c r="NXG5" s="748"/>
      <c r="NXH5" s="748"/>
      <c r="NXI5" s="748"/>
      <c r="NXJ5" s="748"/>
      <c r="NXK5" s="748"/>
      <c r="NXL5" s="748"/>
      <c r="NXM5" s="748"/>
      <c r="NXN5" s="748"/>
      <c r="NXO5" s="748"/>
      <c r="NXP5" s="748"/>
      <c r="NXQ5" s="748"/>
      <c r="NXR5" s="748"/>
      <c r="NXS5" s="748"/>
      <c r="NXT5" s="748"/>
      <c r="NXU5" s="748"/>
      <c r="NXV5" s="748"/>
      <c r="NXW5" s="748"/>
      <c r="NXX5" s="748"/>
      <c r="NXY5" s="748"/>
      <c r="NXZ5" s="747"/>
      <c r="NYA5" s="748"/>
      <c r="NYB5" s="748"/>
      <c r="NYC5" s="748"/>
      <c r="NYD5" s="748"/>
      <c r="NYE5" s="748"/>
      <c r="NYF5" s="748"/>
      <c r="NYG5" s="748"/>
      <c r="NYH5" s="748"/>
      <c r="NYI5" s="748"/>
      <c r="NYJ5" s="748"/>
      <c r="NYK5" s="748"/>
      <c r="NYL5" s="748"/>
      <c r="NYM5" s="748"/>
      <c r="NYN5" s="748"/>
      <c r="NYO5" s="748"/>
      <c r="NYP5" s="748"/>
      <c r="NYQ5" s="748"/>
      <c r="NYR5" s="748"/>
      <c r="NYS5" s="748"/>
      <c r="NYT5" s="748"/>
      <c r="NYU5" s="748"/>
      <c r="NYV5" s="748"/>
      <c r="NYW5" s="748"/>
      <c r="NYX5" s="748"/>
      <c r="NYY5" s="748"/>
      <c r="NYZ5" s="748"/>
      <c r="NZA5" s="748"/>
      <c r="NZB5" s="748"/>
      <c r="NZC5" s="748"/>
      <c r="NZD5" s="748"/>
      <c r="NZE5" s="747"/>
      <c r="NZF5" s="748"/>
      <c r="NZG5" s="748"/>
      <c r="NZH5" s="748"/>
      <c r="NZI5" s="748"/>
      <c r="NZJ5" s="748"/>
      <c r="NZK5" s="748"/>
      <c r="NZL5" s="748"/>
      <c r="NZM5" s="748"/>
      <c r="NZN5" s="748"/>
      <c r="NZO5" s="748"/>
      <c r="NZP5" s="748"/>
      <c r="NZQ5" s="748"/>
      <c r="NZR5" s="748"/>
      <c r="NZS5" s="748"/>
      <c r="NZT5" s="748"/>
      <c r="NZU5" s="748"/>
      <c r="NZV5" s="748"/>
      <c r="NZW5" s="748"/>
      <c r="NZX5" s="748"/>
      <c r="NZY5" s="748"/>
      <c r="NZZ5" s="748"/>
      <c r="OAA5" s="748"/>
      <c r="OAB5" s="748"/>
      <c r="OAC5" s="748"/>
      <c r="OAD5" s="748"/>
      <c r="OAE5" s="748"/>
      <c r="OAF5" s="748"/>
      <c r="OAG5" s="748"/>
      <c r="OAH5" s="748"/>
      <c r="OAI5" s="748"/>
      <c r="OAJ5" s="747"/>
      <c r="OAK5" s="748"/>
      <c r="OAL5" s="748"/>
      <c r="OAM5" s="748"/>
      <c r="OAN5" s="748"/>
      <c r="OAO5" s="748"/>
      <c r="OAP5" s="748"/>
      <c r="OAQ5" s="748"/>
      <c r="OAR5" s="748"/>
      <c r="OAS5" s="748"/>
      <c r="OAT5" s="748"/>
      <c r="OAU5" s="748"/>
      <c r="OAV5" s="748"/>
      <c r="OAW5" s="748"/>
      <c r="OAX5" s="748"/>
      <c r="OAY5" s="748"/>
      <c r="OAZ5" s="748"/>
      <c r="OBA5" s="748"/>
      <c r="OBB5" s="748"/>
      <c r="OBC5" s="748"/>
      <c r="OBD5" s="748"/>
      <c r="OBE5" s="748"/>
      <c r="OBF5" s="748"/>
      <c r="OBG5" s="748"/>
      <c r="OBH5" s="748"/>
      <c r="OBI5" s="748"/>
      <c r="OBJ5" s="748"/>
      <c r="OBK5" s="748"/>
      <c r="OBL5" s="748"/>
      <c r="OBM5" s="748"/>
      <c r="OBN5" s="748"/>
      <c r="OBO5" s="747"/>
      <c r="OBP5" s="748"/>
      <c r="OBQ5" s="748"/>
      <c r="OBR5" s="748"/>
      <c r="OBS5" s="748"/>
      <c r="OBT5" s="748"/>
      <c r="OBU5" s="748"/>
      <c r="OBV5" s="748"/>
      <c r="OBW5" s="748"/>
      <c r="OBX5" s="748"/>
      <c r="OBY5" s="748"/>
      <c r="OBZ5" s="748"/>
      <c r="OCA5" s="748"/>
      <c r="OCB5" s="748"/>
      <c r="OCC5" s="748"/>
      <c r="OCD5" s="748"/>
      <c r="OCE5" s="748"/>
      <c r="OCF5" s="748"/>
      <c r="OCG5" s="748"/>
      <c r="OCH5" s="748"/>
      <c r="OCI5" s="748"/>
      <c r="OCJ5" s="748"/>
      <c r="OCK5" s="748"/>
      <c r="OCL5" s="748"/>
      <c r="OCM5" s="748"/>
      <c r="OCN5" s="748"/>
      <c r="OCO5" s="748"/>
      <c r="OCP5" s="748"/>
      <c r="OCQ5" s="748"/>
      <c r="OCR5" s="748"/>
      <c r="OCS5" s="748"/>
      <c r="OCT5" s="747"/>
      <c r="OCU5" s="748"/>
      <c r="OCV5" s="748"/>
      <c r="OCW5" s="748"/>
      <c r="OCX5" s="748"/>
      <c r="OCY5" s="748"/>
      <c r="OCZ5" s="748"/>
      <c r="ODA5" s="748"/>
      <c r="ODB5" s="748"/>
      <c r="ODC5" s="748"/>
      <c r="ODD5" s="748"/>
      <c r="ODE5" s="748"/>
      <c r="ODF5" s="748"/>
      <c r="ODG5" s="748"/>
      <c r="ODH5" s="748"/>
      <c r="ODI5" s="748"/>
      <c r="ODJ5" s="748"/>
      <c r="ODK5" s="748"/>
      <c r="ODL5" s="748"/>
      <c r="ODM5" s="748"/>
      <c r="ODN5" s="748"/>
      <c r="ODO5" s="748"/>
      <c r="ODP5" s="748"/>
      <c r="ODQ5" s="748"/>
      <c r="ODR5" s="748"/>
      <c r="ODS5" s="748"/>
      <c r="ODT5" s="748"/>
      <c r="ODU5" s="748"/>
      <c r="ODV5" s="748"/>
      <c r="ODW5" s="748"/>
      <c r="ODX5" s="748"/>
      <c r="ODY5" s="747"/>
      <c r="ODZ5" s="748"/>
      <c r="OEA5" s="748"/>
      <c r="OEB5" s="748"/>
      <c r="OEC5" s="748"/>
      <c r="OED5" s="748"/>
      <c r="OEE5" s="748"/>
      <c r="OEF5" s="748"/>
      <c r="OEG5" s="748"/>
      <c r="OEH5" s="748"/>
      <c r="OEI5" s="748"/>
      <c r="OEJ5" s="748"/>
      <c r="OEK5" s="748"/>
      <c r="OEL5" s="748"/>
      <c r="OEM5" s="748"/>
      <c r="OEN5" s="748"/>
      <c r="OEO5" s="748"/>
      <c r="OEP5" s="748"/>
      <c r="OEQ5" s="748"/>
      <c r="OER5" s="748"/>
      <c r="OES5" s="748"/>
      <c r="OET5" s="748"/>
      <c r="OEU5" s="748"/>
      <c r="OEV5" s="748"/>
      <c r="OEW5" s="748"/>
      <c r="OEX5" s="748"/>
      <c r="OEY5" s="748"/>
      <c r="OEZ5" s="748"/>
      <c r="OFA5" s="748"/>
      <c r="OFB5" s="748"/>
      <c r="OFC5" s="748"/>
      <c r="OFD5" s="747"/>
      <c r="OFE5" s="748"/>
      <c r="OFF5" s="748"/>
      <c r="OFG5" s="748"/>
      <c r="OFH5" s="748"/>
      <c r="OFI5" s="748"/>
      <c r="OFJ5" s="748"/>
      <c r="OFK5" s="748"/>
      <c r="OFL5" s="748"/>
      <c r="OFM5" s="748"/>
      <c r="OFN5" s="748"/>
      <c r="OFO5" s="748"/>
      <c r="OFP5" s="748"/>
      <c r="OFQ5" s="748"/>
      <c r="OFR5" s="748"/>
      <c r="OFS5" s="748"/>
      <c r="OFT5" s="748"/>
      <c r="OFU5" s="748"/>
      <c r="OFV5" s="748"/>
      <c r="OFW5" s="748"/>
      <c r="OFX5" s="748"/>
      <c r="OFY5" s="748"/>
      <c r="OFZ5" s="748"/>
      <c r="OGA5" s="748"/>
      <c r="OGB5" s="748"/>
      <c r="OGC5" s="748"/>
      <c r="OGD5" s="748"/>
      <c r="OGE5" s="748"/>
      <c r="OGF5" s="748"/>
      <c r="OGG5" s="748"/>
      <c r="OGH5" s="748"/>
      <c r="OGI5" s="747"/>
      <c r="OGJ5" s="748"/>
      <c r="OGK5" s="748"/>
      <c r="OGL5" s="748"/>
      <c r="OGM5" s="748"/>
      <c r="OGN5" s="748"/>
      <c r="OGO5" s="748"/>
      <c r="OGP5" s="748"/>
      <c r="OGQ5" s="748"/>
      <c r="OGR5" s="748"/>
      <c r="OGS5" s="748"/>
      <c r="OGT5" s="748"/>
      <c r="OGU5" s="748"/>
      <c r="OGV5" s="748"/>
      <c r="OGW5" s="748"/>
      <c r="OGX5" s="748"/>
      <c r="OGY5" s="748"/>
      <c r="OGZ5" s="748"/>
      <c r="OHA5" s="748"/>
      <c r="OHB5" s="748"/>
      <c r="OHC5" s="748"/>
      <c r="OHD5" s="748"/>
      <c r="OHE5" s="748"/>
      <c r="OHF5" s="748"/>
      <c r="OHG5" s="748"/>
      <c r="OHH5" s="748"/>
      <c r="OHI5" s="748"/>
      <c r="OHJ5" s="748"/>
      <c r="OHK5" s="748"/>
      <c r="OHL5" s="748"/>
      <c r="OHM5" s="748"/>
      <c r="OHN5" s="747"/>
      <c r="OHO5" s="748"/>
      <c r="OHP5" s="748"/>
      <c r="OHQ5" s="748"/>
      <c r="OHR5" s="748"/>
      <c r="OHS5" s="748"/>
      <c r="OHT5" s="748"/>
      <c r="OHU5" s="748"/>
      <c r="OHV5" s="748"/>
      <c r="OHW5" s="748"/>
      <c r="OHX5" s="748"/>
      <c r="OHY5" s="748"/>
      <c r="OHZ5" s="748"/>
      <c r="OIA5" s="748"/>
      <c r="OIB5" s="748"/>
      <c r="OIC5" s="748"/>
      <c r="OID5" s="748"/>
      <c r="OIE5" s="748"/>
      <c r="OIF5" s="748"/>
      <c r="OIG5" s="748"/>
      <c r="OIH5" s="748"/>
      <c r="OII5" s="748"/>
      <c r="OIJ5" s="748"/>
      <c r="OIK5" s="748"/>
      <c r="OIL5" s="748"/>
      <c r="OIM5" s="748"/>
      <c r="OIN5" s="748"/>
      <c r="OIO5" s="748"/>
      <c r="OIP5" s="748"/>
      <c r="OIQ5" s="748"/>
      <c r="OIR5" s="748"/>
      <c r="OIS5" s="747"/>
      <c r="OIT5" s="748"/>
      <c r="OIU5" s="748"/>
      <c r="OIV5" s="748"/>
      <c r="OIW5" s="748"/>
      <c r="OIX5" s="748"/>
      <c r="OIY5" s="748"/>
      <c r="OIZ5" s="748"/>
      <c r="OJA5" s="748"/>
      <c r="OJB5" s="748"/>
      <c r="OJC5" s="748"/>
      <c r="OJD5" s="748"/>
      <c r="OJE5" s="748"/>
      <c r="OJF5" s="748"/>
      <c r="OJG5" s="748"/>
      <c r="OJH5" s="748"/>
      <c r="OJI5" s="748"/>
      <c r="OJJ5" s="748"/>
      <c r="OJK5" s="748"/>
      <c r="OJL5" s="748"/>
      <c r="OJM5" s="748"/>
      <c r="OJN5" s="748"/>
      <c r="OJO5" s="748"/>
      <c r="OJP5" s="748"/>
      <c r="OJQ5" s="748"/>
      <c r="OJR5" s="748"/>
      <c r="OJS5" s="748"/>
      <c r="OJT5" s="748"/>
      <c r="OJU5" s="748"/>
      <c r="OJV5" s="748"/>
      <c r="OJW5" s="748"/>
      <c r="OJX5" s="747"/>
      <c r="OJY5" s="748"/>
      <c r="OJZ5" s="748"/>
      <c r="OKA5" s="748"/>
      <c r="OKB5" s="748"/>
      <c r="OKC5" s="748"/>
      <c r="OKD5" s="748"/>
      <c r="OKE5" s="748"/>
      <c r="OKF5" s="748"/>
      <c r="OKG5" s="748"/>
      <c r="OKH5" s="748"/>
      <c r="OKI5" s="748"/>
      <c r="OKJ5" s="748"/>
      <c r="OKK5" s="748"/>
      <c r="OKL5" s="748"/>
      <c r="OKM5" s="748"/>
      <c r="OKN5" s="748"/>
      <c r="OKO5" s="748"/>
      <c r="OKP5" s="748"/>
      <c r="OKQ5" s="748"/>
      <c r="OKR5" s="748"/>
      <c r="OKS5" s="748"/>
      <c r="OKT5" s="748"/>
      <c r="OKU5" s="748"/>
      <c r="OKV5" s="748"/>
      <c r="OKW5" s="748"/>
      <c r="OKX5" s="748"/>
      <c r="OKY5" s="748"/>
      <c r="OKZ5" s="748"/>
      <c r="OLA5" s="748"/>
      <c r="OLB5" s="748"/>
      <c r="OLC5" s="747"/>
      <c r="OLD5" s="748"/>
      <c r="OLE5" s="748"/>
      <c r="OLF5" s="748"/>
      <c r="OLG5" s="748"/>
      <c r="OLH5" s="748"/>
      <c r="OLI5" s="748"/>
      <c r="OLJ5" s="748"/>
      <c r="OLK5" s="748"/>
      <c r="OLL5" s="748"/>
      <c r="OLM5" s="748"/>
      <c r="OLN5" s="748"/>
      <c r="OLO5" s="748"/>
      <c r="OLP5" s="748"/>
      <c r="OLQ5" s="748"/>
      <c r="OLR5" s="748"/>
      <c r="OLS5" s="748"/>
      <c r="OLT5" s="748"/>
      <c r="OLU5" s="748"/>
      <c r="OLV5" s="748"/>
      <c r="OLW5" s="748"/>
      <c r="OLX5" s="748"/>
      <c r="OLY5" s="748"/>
      <c r="OLZ5" s="748"/>
      <c r="OMA5" s="748"/>
      <c r="OMB5" s="748"/>
      <c r="OMC5" s="748"/>
      <c r="OMD5" s="748"/>
      <c r="OME5" s="748"/>
      <c r="OMF5" s="748"/>
      <c r="OMG5" s="748"/>
      <c r="OMH5" s="747"/>
      <c r="OMI5" s="748"/>
      <c r="OMJ5" s="748"/>
      <c r="OMK5" s="748"/>
      <c r="OML5" s="748"/>
      <c r="OMM5" s="748"/>
      <c r="OMN5" s="748"/>
      <c r="OMO5" s="748"/>
      <c r="OMP5" s="748"/>
      <c r="OMQ5" s="748"/>
      <c r="OMR5" s="748"/>
      <c r="OMS5" s="748"/>
      <c r="OMT5" s="748"/>
      <c r="OMU5" s="748"/>
      <c r="OMV5" s="748"/>
      <c r="OMW5" s="748"/>
      <c r="OMX5" s="748"/>
      <c r="OMY5" s="748"/>
      <c r="OMZ5" s="748"/>
      <c r="ONA5" s="748"/>
      <c r="ONB5" s="748"/>
      <c r="ONC5" s="748"/>
      <c r="OND5" s="748"/>
      <c r="ONE5" s="748"/>
      <c r="ONF5" s="748"/>
      <c r="ONG5" s="748"/>
      <c r="ONH5" s="748"/>
      <c r="ONI5" s="748"/>
      <c r="ONJ5" s="748"/>
      <c r="ONK5" s="748"/>
      <c r="ONL5" s="748"/>
      <c r="ONM5" s="747"/>
      <c r="ONN5" s="748"/>
      <c r="ONO5" s="748"/>
      <c r="ONP5" s="748"/>
      <c r="ONQ5" s="748"/>
      <c r="ONR5" s="748"/>
      <c r="ONS5" s="748"/>
      <c r="ONT5" s="748"/>
      <c r="ONU5" s="748"/>
      <c r="ONV5" s="748"/>
      <c r="ONW5" s="748"/>
      <c r="ONX5" s="748"/>
      <c r="ONY5" s="748"/>
      <c r="ONZ5" s="748"/>
      <c r="OOA5" s="748"/>
      <c r="OOB5" s="748"/>
      <c r="OOC5" s="748"/>
      <c r="OOD5" s="748"/>
      <c r="OOE5" s="748"/>
      <c r="OOF5" s="748"/>
      <c r="OOG5" s="748"/>
      <c r="OOH5" s="748"/>
      <c r="OOI5" s="748"/>
      <c r="OOJ5" s="748"/>
      <c r="OOK5" s="748"/>
      <c r="OOL5" s="748"/>
      <c r="OOM5" s="748"/>
      <c r="OON5" s="748"/>
      <c r="OOO5" s="748"/>
      <c r="OOP5" s="748"/>
      <c r="OOQ5" s="748"/>
      <c r="OOR5" s="747"/>
      <c r="OOS5" s="748"/>
      <c r="OOT5" s="748"/>
      <c r="OOU5" s="748"/>
      <c r="OOV5" s="748"/>
      <c r="OOW5" s="748"/>
      <c r="OOX5" s="748"/>
      <c r="OOY5" s="748"/>
      <c r="OOZ5" s="748"/>
      <c r="OPA5" s="748"/>
      <c r="OPB5" s="748"/>
      <c r="OPC5" s="748"/>
      <c r="OPD5" s="748"/>
      <c r="OPE5" s="748"/>
      <c r="OPF5" s="748"/>
      <c r="OPG5" s="748"/>
      <c r="OPH5" s="748"/>
      <c r="OPI5" s="748"/>
      <c r="OPJ5" s="748"/>
      <c r="OPK5" s="748"/>
      <c r="OPL5" s="748"/>
      <c r="OPM5" s="748"/>
      <c r="OPN5" s="748"/>
      <c r="OPO5" s="748"/>
      <c r="OPP5" s="748"/>
      <c r="OPQ5" s="748"/>
      <c r="OPR5" s="748"/>
      <c r="OPS5" s="748"/>
      <c r="OPT5" s="748"/>
      <c r="OPU5" s="748"/>
      <c r="OPV5" s="748"/>
      <c r="OPW5" s="747"/>
      <c r="OPX5" s="748"/>
      <c r="OPY5" s="748"/>
      <c r="OPZ5" s="748"/>
      <c r="OQA5" s="748"/>
      <c r="OQB5" s="748"/>
      <c r="OQC5" s="748"/>
      <c r="OQD5" s="748"/>
      <c r="OQE5" s="748"/>
      <c r="OQF5" s="748"/>
      <c r="OQG5" s="748"/>
      <c r="OQH5" s="748"/>
      <c r="OQI5" s="748"/>
      <c r="OQJ5" s="748"/>
      <c r="OQK5" s="748"/>
      <c r="OQL5" s="748"/>
      <c r="OQM5" s="748"/>
      <c r="OQN5" s="748"/>
      <c r="OQO5" s="748"/>
      <c r="OQP5" s="748"/>
      <c r="OQQ5" s="748"/>
      <c r="OQR5" s="748"/>
      <c r="OQS5" s="748"/>
      <c r="OQT5" s="748"/>
      <c r="OQU5" s="748"/>
      <c r="OQV5" s="748"/>
      <c r="OQW5" s="748"/>
      <c r="OQX5" s="748"/>
      <c r="OQY5" s="748"/>
      <c r="OQZ5" s="748"/>
      <c r="ORA5" s="748"/>
      <c r="ORB5" s="747"/>
      <c r="ORC5" s="748"/>
      <c r="ORD5" s="748"/>
      <c r="ORE5" s="748"/>
      <c r="ORF5" s="748"/>
      <c r="ORG5" s="748"/>
      <c r="ORH5" s="748"/>
      <c r="ORI5" s="748"/>
      <c r="ORJ5" s="748"/>
      <c r="ORK5" s="748"/>
      <c r="ORL5" s="748"/>
      <c r="ORM5" s="748"/>
      <c r="ORN5" s="748"/>
      <c r="ORO5" s="748"/>
      <c r="ORP5" s="748"/>
      <c r="ORQ5" s="748"/>
      <c r="ORR5" s="748"/>
      <c r="ORS5" s="748"/>
      <c r="ORT5" s="748"/>
      <c r="ORU5" s="748"/>
      <c r="ORV5" s="748"/>
      <c r="ORW5" s="748"/>
      <c r="ORX5" s="748"/>
      <c r="ORY5" s="748"/>
      <c r="ORZ5" s="748"/>
      <c r="OSA5" s="748"/>
      <c r="OSB5" s="748"/>
      <c r="OSC5" s="748"/>
      <c r="OSD5" s="748"/>
      <c r="OSE5" s="748"/>
      <c r="OSF5" s="748"/>
      <c r="OSG5" s="747"/>
      <c r="OSH5" s="748"/>
      <c r="OSI5" s="748"/>
      <c r="OSJ5" s="748"/>
      <c r="OSK5" s="748"/>
      <c r="OSL5" s="748"/>
      <c r="OSM5" s="748"/>
      <c r="OSN5" s="748"/>
      <c r="OSO5" s="748"/>
      <c r="OSP5" s="748"/>
      <c r="OSQ5" s="748"/>
      <c r="OSR5" s="748"/>
      <c r="OSS5" s="748"/>
      <c r="OST5" s="748"/>
      <c r="OSU5" s="748"/>
      <c r="OSV5" s="748"/>
      <c r="OSW5" s="748"/>
      <c r="OSX5" s="748"/>
      <c r="OSY5" s="748"/>
      <c r="OSZ5" s="748"/>
      <c r="OTA5" s="748"/>
      <c r="OTB5" s="748"/>
      <c r="OTC5" s="748"/>
      <c r="OTD5" s="748"/>
      <c r="OTE5" s="748"/>
      <c r="OTF5" s="748"/>
      <c r="OTG5" s="748"/>
      <c r="OTH5" s="748"/>
      <c r="OTI5" s="748"/>
      <c r="OTJ5" s="748"/>
      <c r="OTK5" s="748"/>
      <c r="OTL5" s="747"/>
      <c r="OTM5" s="748"/>
      <c r="OTN5" s="748"/>
      <c r="OTO5" s="748"/>
      <c r="OTP5" s="748"/>
      <c r="OTQ5" s="748"/>
      <c r="OTR5" s="748"/>
      <c r="OTS5" s="748"/>
      <c r="OTT5" s="748"/>
      <c r="OTU5" s="748"/>
      <c r="OTV5" s="748"/>
      <c r="OTW5" s="748"/>
      <c r="OTX5" s="748"/>
      <c r="OTY5" s="748"/>
      <c r="OTZ5" s="748"/>
      <c r="OUA5" s="748"/>
      <c r="OUB5" s="748"/>
      <c r="OUC5" s="748"/>
      <c r="OUD5" s="748"/>
      <c r="OUE5" s="748"/>
      <c r="OUF5" s="748"/>
      <c r="OUG5" s="748"/>
      <c r="OUH5" s="748"/>
      <c r="OUI5" s="748"/>
      <c r="OUJ5" s="748"/>
      <c r="OUK5" s="748"/>
      <c r="OUL5" s="748"/>
      <c r="OUM5" s="748"/>
      <c r="OUN5" s="748"/>
      <c r="OUO5" s="748"/>
      <c r="OUP5" s="748"/>
      <c r="OUQ5" s="747"/>
      <c r="OUR5" s="748"/>
      <c r="OUS5" s="748"/>
      <c r="OUT5" s="748"/>
      <c r="OUU5" s="748"/>
      <c r="OUV5" s="748"/>
      <c r="OUW5" s="748"/>
      <c r="OUX5" s="748"/>
      <c r="OUY5" s="748"/>
      <c r="OUZ5" s="748"/>
      <c r="OVA5" s="748"/>
      <c r="OVB5" s="748"/>
      <c r="OVC5" s="748"/>
      <c r="OVD5" s="748"/>
      <c r="OVE5" s="748"/>
      <c r="OVF5" s="748"/>
      <c r="OVG5" s="748"/>
      <c r="OVH5" s="748"/>
      <c r="OVI5" s="748"/>
      <c r="OVJ5" s="748"/>
      <c r="OVK5" s="748"/>
      <c r="OVL5" s="748"/>
      <c r="OVM5" s="748"/>
      <c r="OVN5" s="748"/>
      <c r="OVO5" s="748"/>
      <c r="OVP5" s="748"/>
      <c r="OVQ5" s="748"/>
      <c r="OVR5" s="748"/>
      <c r="OVS5" s="748"/>
      <c r="OVT5" s="748"/>
      <c r="OVU5" s="748"/>
      <c r="OVV5" s="747"/>
      <c r="OVW5" s="748"/>
      <c r="OVX5" s="748"/>
      <c r="OVY5" s="748"/>
      <c r="OVZ5" s="748"/>
      <c r="OWA5" s="748"/>
      <c r="OWB5" s="748"/>
      <c r="OWC5" s="748"/>
      <c r="OWD5" s="748"/>
      <c r="OWE5" s="748"/>
      <c r="OWF5" s="748"/>
      <c r="OWG5" s="748"/>
      <c r="OWH5" s="748"/>
      <c r="OWI5" s="748"/>
      <c r="OWJ5" s="748"/>
      <c r="OWK5" s="748"/>
      <c r="OWL5" s="748"/>
      <c r="OWM5" s="748"/>
      <c r="OWN5" s="748"/>
      <c r="OWO5" s="748"/>
      <c r="OWP5" s="748"/>
      <c r="OWQ5" s="748"/>
      <c r="OWR5" s="748"/>
      <c r="OWS5" s="748"/>
      <c r="OWT5" s="748"/>
      <c r="OWU5" s="748"/>
      <c r="OWV5" s="748"/>
      <c r="OWW5" s="748"/>
      <c r="OWX5" s="748"/>
      <c r="OWY5" s="748"/>
      <c r="OWZ5" s="748"/>
      <c r="OXA5" s="747"/>
      <c r="OXB5" s="748"/>
      <c r="OXC5" s="748"/>
      <c r="OXD5" s="748"/>
      <c r="OXE5" s="748"/>
      <c r="OXF5" s="748"/>
      <c r="OXG5" s="748"/>
      <c r="OXH5" s="748"/>
      <c r="OXI5" s="748"/>
      <c r="OXJ5" s="748"/>
      <c r="OXK5" s="748"/>
      <c r="OXL5" s="748"/>
      <c r="OXM5" s="748"/>
      <c r="OXN5" s="748"/>
      <c r="OXO5" s="748"/>
      <c r="OXP5" s="748"/>
      <c r="OXQ5" s="748"/>
      <c r="OXR5" s="748"/>
      <c r="OXS5" s="748"/>
      <c r="OXT5" s="748"/>
      <c r="OXU5" s="748"/>
      <c r="OXV5" s="748"/>
      <c r="OXW5" s="748"/>
      <c r="OXX5" s="748"/>
      <c r="OXY5" s="748"/>
      <c r="OXZ5" s="748"/>
      <c r="OYA5" s="748"/>
      <c r="OYB5" s="748"/>
      <c r="OYC5" s="748"/>
      <c r="OYD5" s="748"/>
      <c r="OYE5" s="748"/>
      <c r="OYF5" s="747"/>
      <c r="OYG5" s="748"/>
      <c r="OYH5" s="748"/>
      <c r="OYI5" s="748"/>
      <c r="OYJ5" s="748"/>
      <c r="OYK5" s="748"/>
      <c r="OYL5" s="748"/>
      <c r="OYM5" s="748"/>
      <c r="OYN5" s="748"/>
      <c r="OYO5" s="748"/>
      <c r="OYP5" s="748"/>
      <c r="OYQ5" s="748"/>
      <c r="OYR5" s="748"/>
      <c r="OYS5" s="748"/>
      <c r="OYT5" s="748"/>
      <c r="OYU5" s="748"/>
      <c r="OYV5" s="748"/>
      <c r="OYW5" s="748"/>
      <c r="OYX5" s="748"/>
      <c r="OYY5" s="748"/>
      <c r="OYZ5" s="748"/>
      <c r="OZA5" s="748"/>
      <c r="OZB5" s="748"/>
      <c r="OZC5" s="748"/>
      <c r="OZD5" s="748"/>
      <c r="OZE5" s="748"/>
      <c r="OZF5" s="748"/>
      <c r="OZG5" s="748"/>
      <c r="OZH5" s="748"/>
      <c r="OZI5" s="748"/>
      <c r="OZJ5" s="748"/>
      <c r="OZK5" s="747"/>
      <c r="OZL5" s="748"/>
      <c r="OZM5" s="748"/>
      <c r="OZN5" s="748"/>
      <c r="OZO5" s="748"/>
      <c r="OZP5" s="748"/>
      <c r="OZQ5" s="748"/>
      <c r="OZR5" s="748"/>
      <c r="OZS5" s="748"/>
      <c r="OZT5" s="748"/>
      <c r="OZU5" s="748"/>
      <c r="OZV5" s="748"/>
      <c r="OZW5" s="748"/>
      <c r="OZX5" s="748"/>
      <c r="OZY5" s="748"/>
      <c r="OZZ5" s="748"/>
      <c r="PAA5" s="748"/>
      <c r="PAB5" s="748"/>
      <c r="PAC5" s="748"/>
      <c r="PAD5" s="748"/>
      <c r="PAE5" s="748"/>
      <c r="PAF5" s="748"/>
      <c r="PAG5" s="748"/>
      <c r="PAH5" s="748"/>
      <c r="PAI5" s="748"/>
      <c r="PAJ5" s="748"/>
      <c r="PAK5" s="748"/>
      <c r="PAL5" s="748"/>
      <c r="PAM5" s="748"/>
      <c r="PAN5" s="748"/>
      <c r="PAO5" s="748"/>
      <c r="PAP5" s="747"/>
      <c r="PAQ5" s="748"/>
      <c r="PAR5" s="748"/>
      <c r="PAS5" s="748"/>
      <c r="PAT5" s="748"/>
      <c r="PAU5" s="748"/>
      <c r="PAV5" s="748"/>
      <c r="PAW5" s="748"/>
      <c r="PAX5" s="748"/>
      <c r="PAY5" s="748"/>
      <c r="PAZ5" s="748"/>
      <c r="PBA5" s="748"/>
      <c r="PBB5" s="748"/>
      <c r="PBC5" s="748"/>
      <c r="PBD5" s="748"/>
      <c r="PBE5" s="748"/>
      <c r="PBF5" s="748"/>
      <c r="PBG5" s="748"/>
      <c r="PBH5" s="748"/>
      <c r="PBI5" s="748"/>
      <c r="PBJ5" s="748"/>
      <c r="PBK5" s="748"/>
      <c r="PBL5" s="748"/>
      <c r="PBM5" s="748"/>
      <c r="PBN5" s="748"/>
      <c r="PBO5" s="748"/>
      <c r="PBP5" s="748"/>
      <c r="PBQ5" s="748"/>
      <c r="PBR5" s="748"/>
      <c r="PBS5" s="748"/>
      <c r="PBT5" s="748"/>
      <c r="PBU5" s="747"/>
      <c r="PBV5" s="748"/>
      <c r="PBW5" s="748"/>
      <c r="PBX5" s="748"/>
      <c r="PBY5" s="748"/>
      <c r="PBZ5" s="748"/>
      <c r="PCA5" s="748"/>
      <c r="PCB5" s="748"/>
      <c r="PCC5" s="748"/>
      <c r="PCD5" s="748"/>
      <c r="PCE5" s="748"/>
      <c r="PCF5" s="748"/>
      <c r="PCG5" s="748"/>
      <c r="PCH5" s="748"/>
      <c r="PCI5" s="748"/>
      <c r="PCJ5" s="748"/>
      <c r="PCK5" s="748"/>
      <c r="PCL5" s="748"/>
      <c r="PCM5" s="748"/>
      <c r="PCN5" s="748"/>
      <c r="PCO5" s="748"/>
      <c r="PCP5" s="748"/>
      <c r="PCQ5" s="748"/>
      <c r="PCR5" s="748"/>
      <c r="PCS5" s="748"/>
      <c r="PCT5" s="748"/>
      <c r="PCU5" s="748"/>
      <c r="PCV5" s="748"/>
      <c r="PCW5" s="748"/>
      <c r="PCX5" s="748"/>
      <c r="PCY5" s="748"/>
      <c r="PCZ5" s="747"/>
      <c r="PDA5" s="748"/>
      <c r="PDB5" s="748"/>
      <c r="PDC5" s="748"/>
      <c r="PDD5" s="748"/>
      <c r="PDE5" s="748"/>
      <c r="PDF5" s="748"/>
      <c r="PDG5" s="748"/>
      <c r="PDH5" s="748"/>
      <c r="PDI5" s="748"/>
      <c r="PDJ5" s="748"/>
      <c r="PDK5" s="748"/>
      <c r="PDL5" s="748"/>
      <c r="PDM5" s="748"/>
      <c r="PDN5" s="748"/>
      <c r="PDO5" s="748"/>
      <c r="PDP5" s="748"/>
      <c r="PDQ5" s="748"/>
      <c r="PDR5" s="748"/>
      <c r="PDS5" s="748"/>
      <c r="PDT5" s="748"/>
      <c r="PDU5" s="748"/>
      <c r="PDV5" s="748"/>
      <c r="PDW5" s="748"/>
      <c r="PDX5" s="748"/>
      <c r="PDY5" s="748"/>
      <c r="PDZ5" s="748"/>
      <c r="PEA5" s="748"/>
      <c r="PEB5" s="748"/>
      <c r="PEC5" s="748"/>
      <c r="PED5" s="748"/>
      <c r="PEE5" s="747"/>
      <c r="PEF5" s="748"/>
      <c r="PEG5" s="748"/>
      <c r="PEH5" s="748"/>
      <c r="PEI5" s="748"/>
      <c r="PEJ5" s="748"/>
      <c r="PEK5" s="748"/>
      <c r="PEL5" s="748"/>
      <c r="PEM5" s="748"/>
      <c r="PEN5" s="748"/>
      <c r="PEO5" s="748"/>
      <c r="PEP5" s="748"/>
      <c r="PEQ5" s="748"/>
      <c r="PER5" s="748"/>
      <c r="PES5" s="748"/>
      <c r="PET5" s="748"/>
      <c r="PEU5" s="748"/>
      <c r="PEV5" s="748"/>
      <c r="PEW5" s="748"/>
      <c r="PEX5" s="748"/>
      <c r="PEY5" s="748"/>
      <c r="PEZ5" s="748"/>
      <c r="PFA5" s="748"/>
      <c r="PFB5" s="748"/>
      <c r="PFC5" s="748"/>
      <c r="PFD5" s="748"/>
      <c r="PFE5" s="748"/>
      <c r="PFF5" s="748"/>
      <c r="PFG5" s="748"/>
      <c r="PFH5" s="748"/>
      <c r="PFI5" s="748"/>
      <c r="PFJ5" s="747"/>
      <c r="PFK5" s="748"/>
      <c r="PFL5" s="748"/>
      <c r="PFM5" s="748"/>
      <c r="PFN5" s="748"/>
      <c r="PFO5" s="748"/>
      <c r="PFP5" s="748"/>
      <c r="PFQ5" s="748"/>
      <c r="PFR5" s="748"/>
      <c r="PFS5" s="748"/>
      <c r="PFT5" s="748"/>
      <c r="PFU5" s="748"/>
      <c r="PFV5" s="748"/>
      <c r="PFW5" s="748"/>
      <c r="PFX5" s="748"/>
      <c r="PFY5" s="748"/>
      <c r="PFZ5" s="748"/>
      <c r="PGA5" s="748"/>
      <c r="PGB5" s="748"/>
      <c r="PGC5" s="748"/>
      <c r="PGD5" s="748"/>
      <c r="PGE5" s="748"/>
      <c r="PGF5" s="748"/>
      <c r="PGG5" s="748"/>
      <c r="PGH5" s="748"/>
      <c r="PGI5" s="748"/>
      <c r="PGJ5" s="748"/>
      <c r="PGK5" s="748"/>
      <c r="PGL5" s="748"/>
      <c r="PGM5" s="748"/>
      <c r="PGN5" s="748"/>
      <c r="PGO5" s="747"/>
      <c r="PGP5" s="748"/>
      <c r="PGQ5" s="748"/>
      <c r="PGR5" s="748"/>
      <c r="PGS5" s="748"/>
      <c r="PGT5" s="748"/>
      <c r="PGU5" s="748"/>
      <c r="PGV5" s="748"/>
      <c r="PGW5" s="748"/>
      <c r="PGX5" s="748"/>
      <c r="PGY5" s="748"/>
      <c r="PGZ5" s="748"/>
      <c r="PHA5" s="748"/>
      <c r="PHB5" s="748"/>
      <c r="PHC5" s="748"/>
      <c r="PHD5" s="748"/>
      <c r="PHE5" s="748"/>
      <c r="PHF5" s="748"/>
      <c r="PHG5" s="748"/>
      <c r="PHH5" s="748"/>
      <c r="PHI5" s="748"/>
      <c r="PHJ5" s="748"/>
      <c r="PHK5" s="748"/>
      <c r="PHL5" s="748"/>
      <c r="PHM5" s="748"/>
      <c r="PHN5" s="748"/>
      <c r="PHO5" s="748"/>
      <c r="PHP5" s="748"/>
      <c r="PHQ5" s="748"/>
      <c r="PHR5" s="748"/>
      <c r="PHS5" s="748"/>
      <c r="PHT5" s="747"/>
      <c r="PHU5" s="748"/>
      <c r="PHV5" s="748"/>
      <c r="PHW5" s="748"/>
      <c r="PHX5" s="748"/>
      <c r="PHY5" s="748"/>
      <c r="PHZ5" s="748"/>
      <c r="PIA5" s="748"/>
      <c r="PIB5" s="748"/>
      <c r="PIC5" s="748"/>
      <c r="PID5" s="748"/>
      <c r="PIE5" s="748"/>
      <c r="PIF5" s="748"/>
      <c r="PIG5" s="748"/>
      <c r="PIH5" s="748"/>
      <c r="PII5" s="748"/>
      <c r="PIJ5" s="748"/>
      <c r="PIK5" s="748"/>
      <c r="PIL5" s="748"/>
      <c r="PIM5" s="748"/>
      <c r="PIN5" s="748"/>
      <c r="PIO5" s="748"/>
      <c r="PIP5" s="748"/>
      <c r="PIQ5" s="748"/>
      <c r="PIR5" s="748"/>
      <c r="PIS5" s="748"/>
      <c r="PIT5" s="748"/>
      <c r="PIU5" s="748"/>
      <c r="PIV5" s="748"/>
      <c r="PIW5" s="748"/>
      <c r="PIX5" s="748"/>
      <c r="PIY5" s="747"/>
      <c r="PIZ5" s="748"/>
      <c r="PJA5" s="748"/>
      <c r="PJB5" s="748"/>
      <c r="PJC5" s="748"/>
      <c r="PJD5" s="748"/>
      <c r="PJE5" s="748"/>
      <c r="PJF5" s="748"/>
      <c r="PJG5" s="748"/>
      <c r="PJH5" s="748"/>
      <c r="PJI5" s="748"/>
      <c r="PJJ5" s="748"/>
      <c r="PJK5" s="748"/>
      <c r="PJL5" s="748"/>
      <c r="PJM5" s="748"/>
      <c r="PJN5" s="748"/>
      <c r="PJO5" s="748"/>
      <c r="PJP5" s="748"/>
      <c r="PJQ5" s="748"/>
      <c r="PJR5" s="748"/>
      <c r="PJS5" s="748"/>
      <c r="PJT5" s="748"/>
      <c r="PJU5" s="748"/>
      <c r="PJV5" s="748"/>
      <c r="PJW5" s="748"/>
      <c r="PJX5" s="748"/>
      <c r="PJY5" s="748"/>
      <c r="PJZ5" s="748"/>
      <c r="PKA5" s="748"/>
      <c r="PKB5" s="748"/>
      <c r="PKC5" s="748"/>
      <c r="PKD5" s="747"/>
      <c r="PKE5" s="748"/>
      <c r="PKF5" s="748"/>
      <c r="PKG5" s="748"/>
      <c r="PKH5" s="748"/>
      <c r="PKI5" s="748"/>
      <c r="PKJ5" s="748"/>
      <c r="PKK5" s="748"/>
      <c r="PKL5" s="748"/>
      <c r="PKM5" s="748"/>
      <c r="PKN5" s="748"/>
      <c r="PKO5" s="748"/>
      <c r="PKP5" s="748"/>
      <c r="PKQ5" s="748"/>
      <c r="PKR5" s="748"/>
      <c r="PKS5" s="748"/>
      <c r="PKT5" s="748"/>
      <c r="PKU5" s="748"/>
      <c r="PKV5" s="748"/>
      <c r="PKW5" s="748"/>
      <c r="PKX5" s="748"/>
      <c r="PKY5" s="748"/>
      <c r="PKZ5" s="748"/>
      <c r="PLA5" s="748"/>
      <c r="PLB5" s="748"/>
      <c r="PLC5" s="748"/>
      <c r="PLD5" s="748"/>
      <c r="PLE5" s="748"/>
      <c r="PLF5" s="748"/>
      <c r="PLG5" s="748"/>
      <c r="PLH5" s="748"/>
      <c r="PLI5" s="747"/>
      <c r="PLJ5" s="748"/>
      <c r="PLK5" s="748"/>
      <c r="PLL5" s="748"/>
      <c r="PLM5" s="748"/>
      <c r="PLN5" s="748"/>
      <c r="PLO5" s="748"/>
      <c r="PLP5" s="748"/>
      <c r="PLQ5" s="748"/>
      <c r="PLR5" s="748"/>
      <c r="PLS5" s="748"/>
      <c r="PLT5" s="748"/>
      <c r="PLU5" s="748"/>
      <c r="PLV5" s="748"/>
      <c r="PLW5" s="748"/>
      <c r="PLX5" s="748"/>
      <c r="PLY5" s="748"/>
      <c r="PLZ5" s="748"/>
      <c r="PMA5" s="748"/>
      <c r="PMB5" s="748"/>
      <c r="PMC5" s="748"/>
      <c r="PMD5" s="748"/>
      <c r="PME5" s="748"/>
      <c r="PMF5" s="748"/>
      <c r="PMG5" s="748"/>
      <c r="PMH5" s="748"/>
      <c r="PMI5" s="748"/>
      <c r="PMJ5" s="748"/>
      <c r="PMK5" s="748"/>
      <c r="PML5" s="748"/>
      <c r="PMM5" s="748"/>
      <c r="PMN5" s="747"/>
      <c r="PMO5" s="748"/>
      <c r="PMP5" s="748"/>
      <c r="PMQ5" s="748"/>
      <c r="PMR5" s="748"/>
      <c r="PMS5" s="748"/>
      <c r="PMT5" s="748"/>
      <c r="PMU5" s="748"/>
      <c r="PMV5" s="748"/>
      <c r="PMW5" s="748"/>
      <c r="PMX5" s="748"/>
      <c r="PMY5" s="748"/>
      <c r="PMZ5" s="748"/>
      <c r="PNA5" s="748"/>
      <c r="PNB5" s="748"/>
      <c r="PNC5" s="748"/>
      <c r="PND5" s="748"/>
      <c r="PNE5" s="748"/>
      <c r="PNF5" s="748"/>
      <c r="PNG5" s="748"/>
      <c r="PNH5" s="748"/>
      <c r="PNI5" s="748"/>
      <c r="PNJ5" s="748"/>
      <c r="PNK5" s="748"/>
      <c r="PNL5" s="748"/>
      <c r="PNM5" s="748"/>
      <c r="PNN5" s="748"/>
      <c r="PNO5" s="748"/>
      <c r="PNP5" s="748"/>
      <c r="PNQ5" s="748"/>
      <c r="PNR5" s="748"/>
      <c r="PNS5" s="747"/>
      <c r="PNT5" s="748"/>
      <c r="PNU5" s="748"/>
      <c r="PNV5" s="748"/>
      <c r="PNW5" s="748"/>
      <c r="PNX5" s="748"/>
      <c r="PNY5" s="748"/>
      <c r="PNZ5" s="748"/>
      <c r="POA5" s="748"/>
      <c r="POB5" s="748"/>
      <c r="POC5" s="748"/>
      <c r="POD5" s="748"/>
      <c r="POE5" s="748"/>
      <c r="POF5" s="748"/>
      <c r="POG5" s="748"/>
      <c r="POH5" s="748"/>
      <c r="POI5" s="748"/>
      <c r="POJ5" s="748"/>
      <c r="POK5" s="748"/>
      <c r="POL5" s="748"/>
      <c r="POM5" s="748"/>
      <c r="PON5" s="748"/>
      <c r="POO5" s="748"/>
      <c r="POP5" s="748"/>
      <c r="POQ5" s="748"/>
      <c r="POR5" s="748"/>
      <c r="POS5" s="748"/>
      <c r="POT5" s="748"/>
      <c r="POU5" s="748"/>
      <c r="POV5" s="748"/>
      <c r="POW5" s="748"/>
      <c r="POX5" s="747"/>
      <c r="POY5" s="748"/>
      <c r="POZ5" s="748"/>
      <c r="PPA5" s="748"/>
      <c r="PPB5" s="748"/>
      <c r="PPC5" s="748"/>
      <c r="PPD5" s="748"/>
      <c r="PPE5" s="748"/>
      <c r="PPF5" s="748"/>
      <c r="PPG5" s="748"/>
      <c r="PPH5" s="748"/>
      <c r="PPI5" s="748"/>
      <c r="PPJ5" s="748"/>
      <c r="PPK5" s="748"/>
      <c r="PPL5" s="748"/>
      <c r="PPM5" s="748"/>
      <c r="PPN5" s="748"/>
      <c r="PPO5" s="748"/>
      <c r="PPP5" s="748"/>
      <c r="PPQ5" s="748"/>
      <c r="PPR5" s="748"/>
      <c r="PPS5" s="748"/>
      <c r="PPT5" s="748"/>
      <c r="PPU5" s="748"/>
      <c r="PPV5" s="748"/>
      <c r="PPW5" s="748"/>
      <c r="PPX5" s="748"/>
      <c r="PPY5" s="748"/>
      <c r="PPZ5" s="748"/>
      <c r="PQA5" s="748"/>
      <c r="PQB5" s="748"/>
      <c r="PQC5" s="747"/>
      <c r="PQD5" s="748"/>
      <c r="PQE5" s="748"/>
      <c r="PQF5" s="748"/>
      <c r="PQG5" s="748"/>
      <c r="PQH5" s="748"/>
      <c r="PQI5" s="748"/>
      <c r="PQJ5" s="748"/>
      <c r="PQK5" s="748"/>
      <c r="PQL5" s="748"/>
      <c r="PQM5" s="748"/>
      <c r="PQN5" s="748"/>
      <c r="PQO5" s="748"/>
      <c r="PQP5" s="748"/>
      <c r="PQQ5" s="748"/>
      <c r="PQR5" s="748"/>
      <c r="PQS5" s="748"/>
      <c r="PQT5" s="748"/>
      <c r="PQU5" s="748"/>
      <c r="PQV5" s="748"/>
      <c r="PQW5" s="748"/>
      <c r="PQX5" s="748"/>
      <c r="PQY5" s="748"/>
      <c r="PQZ5" s="748"/>
      <c r="PRA5" s="748"/>
      <c r="PRB5" s="748"/>
      <c r="PRC5" s="748"/>
      <c r="PRD5" s="748"/>
      <c r="PRE5" s="748"/>
      <c r="PRF5" s="748"/>
      <c r="PRG5" s="748"/>
      <c r="PRH5" s="747"/>
      <c r="PRI5" s="748"/>
      <c r="PRJ5" s="748"/>
      <c r="PRK5" s="748"/>
      <c r="PRL5" s="748"/>
      <c r="PRM5" s="748"/>
      <c r="PRN5" s="748"/>
      <c r="PRO5" s="748"/>
      <c r="PRP5" s="748"/>
      <c r="PRQ5" s="748"/>
      <c r="PRR5" s="748"/>
      <c r="PRS5" s="748"/>
      <c r="PRT5" s="748"/>
      <c r="PRU5" s="748"/>
      <c r="PRV5" s="748"/>
      <c r="PRW5" s="748"/>
      <c r="PRX5" s="748"/>
      <c r="PRY5" s="748"/>
      <c r="PRZ5" s="748"/>
      <c r="PSA5" s="748"/>
      <c r="PSB5" s="748"/>
      <c r="PSC5" s="748"/>
      <c r="PSD5" s="748"/>
      <c r="PSE5" s="748"/>
      <c r="PSF5" s="748"/>
      <c r="PSG5" s="748"/>
      <c r="PSH5" s="748"/>
      <c r="PSI5" s="748"/>
      <c r="PSJ5" s="748"/>
      <c r="PSK5" s="748"/>
      <c r="PSL5" s="748"/>
      <c r="PSM5" s="747"/>
      <c r="PSN5" s="748"/>
      <c r="PSO5" s="748"/>
      <c r="PSP5" s="748"/>
      <c r="PSQ5" s="748"/>
      <c r="PSR5" s="748"/>
      <c r="PSS5" s="748"/>
      <c r="PST5" s="748"/>
      <c r="PSU5" s="748"/>
      <c r="PSV5" s="748"/>
      <c r="PSW5" s="748"/>
      <c r="PSX5" s="748"/>
      <c r="PSY5" s="748"/>
      <c r="PSZ5" s="748"/>
      <c r="PTA5" s="748"/>
      <c r="PTB5" s="748"/>
      <c r="PTC5" s="748"/>
      <c r="PTD5" s="748"/>
      <c r="PTE5" s="748"/>
      <c r="PTF5" s="748"/>
      <c r="PTG5" s="748"/>
      <c r="PTH5" s="748"/>
      <c r="PTI5" s="748"/>
      <c r="PTJ5" s="748"/>
      <c r="PTK5" s="748"/>
      <c r="PTL5" s="748"/>
      <c r="PTM5" s="748"/>
      <c r="PTN5" s="748"/>
      <c r="PTO5" s="748"/>
      <c r="PTP5" s="748"/>
      <c r="PTQ5" s="748"/>
      <c r="PTR5" s="747"/>
      <c r="PTS5" s="748"/>
      <c r="PTT5" s="748"/>
      <c r="PTU5" s="748"/>
      <c r="PTV5" s="748"/>
      <c r="PTW5" s="748"/>
      <c r="PTX5" s="748"/>
      <c r="PTY5" s="748"/>
      <c r="PTZ5" s="748"/>
      <c r="PUA5" s="748"/>
      <c r="PUB5" s="748"/>
      <c r="PUC5" s="748"/>
      <c r="PUD5" s="748"/>
      <c r="PUE5" s="748"/>
      <c r="PUF5" s="748"/>
      <c r="PUG5" s="748"/>
      <c r="PUH5" s="748"/>
      <c r="PUI5" s="748"/>
      <c r="PUJ5" s="748"/>
      <c r="PUK5" s="748"/>
      <c r="PUL5" s="748"/>
      <c r="PUM5" s="748"/>
      <c r="PUN5" s="748"/>
      <c r="PUO5" s="748"/>
      <c r="PUP5" s="748"/>
      <c r="PUQ5" s="748"/>
      <c r="PUR5" s="748"/>
      <c r="PUS5" s="748"/>
      <c r="PUT5" s="748"/>
      <c r="PUU5" s="748"/>
      <c r="PUV5" s="748"/>
      <c r="PUW5" s="747"/>
      <c r="PUX5" s="748"/>
      <c r="PUY5" s="748"/>
      <c r="PUZ5" s="748"/>
      <c r="PVA5" s="748"/>
      <c r="PVB5" s="748"/>
      <c r="PVC5" s="748"/>
      <c r="PVD5" s="748"/>
      <c r="PVE5" s="748"/>
      <c r="PVF5" s="748"/>
      <c r="PVG5" s="748"/>
      <c r="PVH5" s="748"/>
      <c r="PVI5" s="748"/>
      <c r="PVJ5" s="748"/>
      <c r="PVK5" s="748"/>
      <c r="PVL5" s="748"/>
      <c r="PVM5" s="748"/>
      <c r="PVN5" s="748"/>
      <c r="PVO5" s="748"/>
      <c r="PVP5" s="748"/>
      <c r="PVQ5" s="748"/>
      <c r="PVR5" s="748"/>
      <c r="PVS5" s="748"/>
      <c r="PVT5" s="748"/>
      <c r="PVU5" s="748"/>
      <c r="PVV5" s="748"/>
      <c r="PVW5" s="748"/>
      <c r="PVX5" s="748"/>
      <c r="PVY5" s="748"/>
      <c r="PVZ5" s="748"/>
      <c r="PWA5" s="748"/>
      <c r="PWB5" s="747"/>
      <c r="PWC5" s="748"/>
      <c r="PWD5" s="748"/>
      <c r="PWE5" s="748"/>
      <c r="PWF5" s="748"/>
      <c r="PWG5" s="748"/>
      <c r="PWH5" s="748"/>
      <c r="PWI5" s="748"/>
      <c r="PWJ5" s="748"/>
      <c r="PWK5" s="748"/>
      <c r="PWL5" s="748"/>
      <c r="PWM5" s="748"/>
      <c r="PWN5" s="748"/>
      <c r="PWO5" s="748"/>
      <c r="PWP5" s="748"/>
      <c r="PWQ5" s="748"/>
      <c r="PWR5" s="748"/>
      <c r="PWS5" s="748"/>
      <c r="PWT5" s="748"/>
      <c r="PWU5" s="748"/>
      <c r="PWV5" s="748"/>
      <c r="PWW5" s="748"/>
      <c r="PWX5" s="748"/>
      <c r="PWY5" s="748"/>
      <c r="PWZ5" s="748"/>
      <c r="PXA5" s="748"/>
      <c r="PXB5" s="748"/>
      <c r="PXC5" s="748"/>
      <c r="PXD5" s="748"/>
      <c r="PXE5" s="748"/>
      <c r="PXF5" s="748"/>
      <c r="PXG5" s="747"/>
      <c r="PXH5" s="748"/>
      <c r="PXI5" s="748"/>
      <c r="PXJ5" s="748"/>
      <c r="PXK5" s="748"/>
      <c r="PXL5" s="748"/>
      <c r="PXM5" s="748"/>
      <c r="PXN5" s="748"/>
      <c r="PXO5" s="748"/>
      <c r="PXP5" s="748"/>
      <c r="PXQ5" s="748"/>
      <c r="PXR5" s="748"/>
      <c r="PXS5" s="748"/>
      <c r="PXT5" s="748"/>
      <c r="PXU5" s="748"/>
      <c r="PXV5" s="748"/>
      <c r="PXW5" s="748"/>
      <c r="PXX5" s="748"/>
      <c r="PXY5" s="748"/>
      <c r="PXZ5" s="748"/>
      <c r="PYA5" s="748"/>
      <c r="PYB5" s="748"/>
      <c r="PYC5" s="748"/>
      <c r="PYD5" s="748"/>
      <c r="PYE5" s="748"/>
      <c r="PYF5" s="748"/>
      <c r="PYG5" s="748"/>
      <c r="PYH5" s="748"/>
      <c r="PYI5" s="748"/>
      <c r="PYJ5" s="748"/>
      <c r="PYK5" s="748"/>
      <c r="PYL5" s="747"/>
      <c r="PYM5" s="748"/>
      <c r="PYN5" s="748"/>
      <c r="PYO5" s="748"/>
      <c r="PYP5" s="748"/>
      <c r="PYQ5" s="748"/>
      <c r="PYR5" s="748"/>
      <c r="PYS5" s="748"/>
      <c r="PYT5" s="748"/>
      <c r="PYU5" s="748"/>
      <c r="PYV5" s="748"/>
      <c r="PYW5" s="748"/>
      <c r="PYX5" s="748"/>
      <c r="PYY5" s="748"/>
      <c r="PYZ5" s="748"/>
      <c r="PZA5" s="748"/>
      <c r="PZB5" s="748"/>
      <c r="PZC5" s="748"/>
      <c r="PZD5" s="748"/>
      <c r="PZE5" s="748"/>
      <c r="PZF5" s="748"/>
      <c r="PZG5" s="748"/>
      <c r="PZH5" s="748"/>
      <c r="PZI5" s="748"/>
      <c r="PZJ5" s="748"/>
      <c r="PZK5" s="748"/>
      <c r="PZL5" s="748"/>
      <c r="PZM5" s="748"/>
      <c r="PZN5" s="748"/>
      <c r="PZO5" s="748"/>
      <c r="PZP5" s="748"/>
      <c r="PZQ5" s="747"/>
      <c r="PZR5" s="748"/>
      <c r="PZS5" s="748"/>
      <c r="PZT5" s="748"/>
      <c r="PZU5" s="748"/>
      <c r="PZV5" s="748"/>
      <c r="PZW5" s="748"/>
      <c r="PZX5" s="748"/>
      <c r="PZY5" s="748"/>
      <c r="PZZ5" s="748"/>
      <c r="QAA5" s="748"/>
      <c r="QAB5" s="748"/>
      <c r="QAC5" s="748"/>
      <c r="QAD5" s="748"/>
      <c r="QAE5" s="748"/>
      <c r="QAF5" s="748"/>
      <c r="QAG5" s="748"/>
      <c r="QAH5" s="748"/>
      <c r="QAI5" s="748"/>
      <c r="QAJ5" s="748"/>
      <c r="QAK5" s="748"/>
      <c r="QAL5" s="748"/>
      <c r="QAM5" s="748"/>
      <c r="QAN5" s="748"/>
      <c r="QAO5" s="748"/>
      <c r="QAP5" s="748"/>
      <c r="QAQ5" s="748"/>
      <c r="QAR5" s="748"/>
      <c r="QAS5" s="748"/>
      <c r="QAT5" s="748"/>
      <c r="QAU5" s="748"/>
      <c r="QAV5" s="747"/>
      <c r="QAW5" s="748"/>
      <c r="QAX5" s="748"/>
      <c r="QAY5" s="748"/>
      <c r="QAZ5" s="748"/>
      <c r="QBA5" s="748"/>
      <c r="QBB5" s="748"/>
      <c r="QBC5" s="748"/>
      <c r="QBD5" s="748"/>
      <c r="QBE5" s="748"/>
      <c r="QBF5" s="748"/>
      <c r="QBG5" s="748"/>
      <c r="QBH5" s="748"/>
      <c r="QBI5" s="748"/>
      <c r="QBJ5" s="748"/>
      <c r="QBK5" s="748"/>
      <c r="QBL5" s="748"/>
      <c r="QBM5" s="748"/>
      <c r="QBN5" s="748"/>
      <c r="QBO5" s="748"/>
      <c r="QBP5" s="748"/>
      <c r="QBQ5" s="748"/>
      <c r="QBR5" s="748"/>
      <c r="QBS5" s="748"/>
      <c r="QBT5" s="748"/>
      <c r="QBU5" s="748"/>
      <c r="QBV5" s="748"/>
      <c r="QBW5" s="748"/>
      <c r="QBX5" s="748"/>
      <c r="QBY5" s="748"/>
      <c r="QBZ5" s="748"/>
      <c r="QCA5" s="747"/>
      <c r="QCB5" s="748"/>
      <c r="QCC5" s="748"/>
      <c r="QCD5" s="748"/>
      <c r="QCE5" s="748"/>
      <c r="QCF5" s="748"/>
      <c r="QCG5" s="748"/>
      <c r="QCH5" s="748"/>
      <c r="QCI5" s="748"/>
      <c r="QCJ5" s="748"/>
      <c r="QCK5" s="748"/>
      <c r="QCL5" s="748"/>
      <c r="QCM5" s="748"/>
      <c r="QCN5" s="748"/>
      <c r="QCO5" s="748"/>
      <c r="QCP5" s="748"/>
      <c r="QCQ5" s="748"/>
      <c r="QCR5" s="748"/>
      <c r="QCS5" s="748"/>
      <c r="QCT5" s="748"/>
      <c r="QCU5" s="748"/>
      <c r="QCV5" s="748"/>
      <c r="QCW5" s="748"/>
      <c r="QCX5" s="748"/>
      <c r="QCY5" s="748"/>
      <c r="QCZ5" s="748"/>
      <c r="QDA5" s="748"/>
      <c r="QDB5" s="748"/>
      <c r="QDC5" s="748"/>
      <c r="QDD5" s="748"/>
      <c r="QDE5" s="748"/>
      <c r="QDF5" s="747"/>
      <c r="QDG5" s="748"/>
      <c r="QDH5" s="748"/>
      <c r="QDI5" s="748"/>
      <c r="QDJ5" s="748"/>
      <c r="QDK5" s="748"/>
      <c r="QDL5" s="748"/>
      <c r="QDM5" s="748"/>
      <c r="QDN5" s="748"/>
      <c r="QDO5" s="748"/>
      <c r="QDP5" s="748"/>
      <c r="QDQ5" s="748"/>
      <c r="QDR5" s="748"/>
      <c r="QDS5" s="748"/>
      <c r="QDT5" s="748"/>
      <c r="QDU5" s="748"/>
      <c r="QDV5" s="748"/>
      <c r="QDW5" s="748"/>
      <c r="QDX5" s="748"/>
      <c r="QDY5" s="748"/>
      <c r="QDZ5" s="748"/>
      <c r="QEA5" s="748"/>
      <c r="QEB5" s="748"/>
      <c r="QEC5" s="748"/>
      <c r="QED5" s="748"/>
      <c r="QEE5" s="748"/>
      <c r="QEF5" s="748"/>
      <c r="QEG5" s="748"/>
      <c r="QEH5" s="748"/>
      <c r="QEI5" s="748"/>
      <c r="QEJ5" s="748"/>
      <c r="QEK5" s="747"/>
      <c r="QEL5" s="748"/>
      <c r="QEM5" s="748"/>
      <c r="QEN5" s="748"/>
      <c r="QEO5" s="748"/>
      <c r="QEP5" s="748"/>
      <c r="QEQ5" s="748"/>
      <c r="QER5" s="748"/>
      <c r="QES5" s="748"/>
      <c r="QET5" s="748"/>
      <c r="QEU5" s="748"/>
      <c r="QEV5" s="748"/>
      <c r="QEW5" s="748"/>
      <c r="QEX5" s="748"/>
      <c r="QEY5" s="748"/>
      <c r="QEZ5" s="748"/>
      <c r="QFA5" s="748"/>
      <c r="QFB5" s="748"/>
      <c r="QFC5" s="748"/>
      <c r="QFD5" s="748"/>
      <c r="QFE5" s="748"/>
      <c r="QFF5" s="748"/>
      <c r="QFG5" s="748"/>
      <c r="QFH5" s="748"/>
      <c r="QFI5" s="748"/>
      <c r="QFJ5" s="748"/>
      <c r="QFK5" s="748"/>
      <c r="QFL5" s="748"/>
      <c r="QFM5" s="748"/>
      <c r="QFN5" s="748"/>
      <c r="QFO5" s="748"/>
      <c r="QFP5" s="747"/>
      <c r="QFQ5" s="748"/>
      <c r="QFR5" s="748"/>
      <c r="QFS5" s="748"/>
      <c r="QFT5" s="748"/>
      <c r="QFU5" s="748"/>
      <c r="QFV5" s="748"/>
      <c r="QFW5" s="748"/>
      <c r="QFX5" s="748"/>
      <c r="QFY5" s="748"/>
      <c r="QFZ5" s="748"/>
      <c r="QGA5" s="748"/>
      <c r="QGB5" s="748"/>
      <c r="QGC5" s="748"/>
      <c r="QGD5" s="748"/>
      <c r="QGE5" s="748"/>
      <c r="QGF5" s="748"/>
      <c r="QGG5" s="748"/>
      <c r="QGH5" s="748"/>
      <c r="QGI5" s="748"/>
      <c r="QGJ5" s="748"/>
      <c r="QGK5" s="748"/>
      <c r="QGL5" s="748"/>
      <c r="QGM5" s="748"/>
      <c r="QGN5" s="748"/>
      <c r="QGO5" s="748"/>
      <c r="QGP5" s="748"/>
      <c r="QGQ5" s="748"/>
      <c r="QGR5" s="748"/>
      <c r="QGS5" s="748"/>
      <c r="QGT5" s="748"/>
      <c r="QGU5" s="747"/>
      <c r="QGV5" s="748"/>
      <c r="QGW5" s="748"/>
      <c r="QGX5" s="748"/>
      <c r="QGY5" s="748"/>
      <c r="QGZ5" s="748"/>
      <c r="QHA5" s="748"/>
      <c r="QHB5" s="748"/>
      <c r="QHC5" s="748"/>
      <c r="QHD5" s="748"/>
      <c r="QHE5" s="748"/>
      <c r="QHF5" s="748"/>
      <c r="QHG5" s="748"/>
      <c r="QHH5" s="748"/>
      <c r="QHI5" s="748"/>
      <c r="QHJ5" s="748"/>
      <c r="QHK5" s="748"/>
      <c r="QHL5" s="748"/>
      <c r="QHM5" s="748"/>
      <c r="QHN5" s="748"/>
      <c r="QHO5" s="748"/>
      <c r="QHP5" s="748"/>
      <c r="QHQ5" s="748"/>
      <c r="QHR5" s="748"/>
      <c r="QHS5" s="748"/>
      <c r="QHT5" s="748"/>
      <c r="QHU5" s="748"/>
      <c r="QHV5" s="748"/>
      <c r="QHW5" s="748"/>
      <c r="QHX5" s="748"/>
      <c r="QHY5" s="748"/>
      <c r="QHZ5" s="747"/>
      <c r="QIA5" s="748"/>
      <c r="QIB5" s="748"/>
      <c r="QIC5" s="748"/>
      <c r="QID5" s="748"/>
      <c r="QIE5" s="748"/>
      <c r="QIF5" s="748"/>
      <c r="QIG5" s="748"/>
      <c r="QIH5" s="748"/>
      <c r="QII5" s="748"/>
      <c r="QIJ5" s="748"/>
      <c r="QIK5" s="748"/>
      <c r="QIL5" s="748"/>
      <c r="QIM5" s="748"/>
      <c r="QIN5" s="748"/>
      <c r="QIO5" s="748"/>
      <c r="QIP5" s="748"/>
      <c r="QIQ5" s="748"/>
      <c r="QIR5" s="748"/>
      <c r="QIS5" s="748"/>
      <c r="QIT5" s="748"/>
      <c r="QIU5" s="748"/>
      <c r="QIV5" s="748"/>
      <c r="QIW5" s="748"/>
      <c r="QIX5" s="748"/>
      <c r="QIY5" s="748"/>
      <c r="QIZ5" s="748"/>
      <c r="QJA5" s="748"/>
      <c r="QJB5" s="748"/>
      <c r="QJC5" s="748"/>
      <c r="QJD5" s="748"/>
      <c r="QJE5" s="747"/>
      <c r="QJF5" s="748"/>
      <c r="QJG5" s="748"/>
      <c r="QJH5" s="748"/>
      <c r="QJI5" s="748"/>
      <c r="QJJ5" s="748"/>
      <c r="QJK5" s="748"/>
      <c r="QJL5" s="748"/>
      <c r="QJM5" s="748"/>
      <c r="QJN5" s="748"/>
      <c r="QJO5" s="748"/>
      <c r="QJP5" s="748"/>
      <c r="QJQ5" s="748"/>
      <c r="QJR5" s="748"/>
      <c r="QJS5" s="748"/>
      <c r="QJT5" s="748"/>
      <c r="QJU5" s="748"/>
      <c r="QJV5" s="748"/>
      <c r="QJW5" s="748"/>
      <c r="QJX5" s="748"/>
      <c r="QJY5" s="748"/>
      <c r="QJZ5" s="748"/>
      <c r="QKA5" s="748"/>
      <c r="QKB5" s="748"/>
      <c r="QKC5" s="748"/>
      <c r="QKD5" s="748"/>
      <c r="QKE5" s="748"/>
      <c r="QKF5" s="748"/>
      <c r="QKG5" s="748"/>
      <c r="QKH5" s="748"/>
      <c r="QKI5" s="748"/>
      <c r="QKJ5" s="747"/>
      <c r="QKK5" s="748"/>
      <c r="QKL5" s="748"/>
      <c r="QKM5" s="748"/>
      <c r="QKN5" s="748"/>
      <c r="QKO5" s="748"/>
      <c r="QKP5" s="748"/>
      <c r="QKQ5" s="748"/>
      <c r="QKR5" s="748"/>
      <c r="QKS5" s="748"/>
      <c r="QKT5" s="748"/>
      <c r="QKU5" s="748"/>
      <c r="QKV5" s="748"/>
      <c r="QKW5" s="748"/>
      <c r="QKX5" s="748"/>
      <c r="QKY5" s="748"/>
      <c r="QKZ5" s="748"/>
      <c r="QLA5" s="748"/>
      <c r="QLB5" s="748"/>
      <c r="QLC5" s="748"/>
      <c r="QLD5" s="748"/>
      <c r="QLE5" s="748"/>
      <c r="QLF5" s="748"/>
      <c r="QLG5" s="748"/>
      <c r="QLH5" s="748"/>
      <c r="QLI5" s="748"/>
      <c r="QLJ5" s="748"/>
      <c r="QLK5" s="748"/>
      <c r="QLL5" s="748"/>
      <c r="QLM5" s="748"/>
      <c r="QLN5" s="748"/>
      <c r="QLO5" s="747"/>
      <c r="QLP5" s="748"/>
      <c r="QLQ5" s="748"/>
      <c r="QLR5" s="748"/>
      <c r="QLS5" s="748"/>
      <c r="QLT5" s="748"/>
      <c r="QLU5" s="748"/>
      <c r="QLV5" s="748"/>
      <c r="QLW5" s="748"/>
      <c r="QLX5" s="748"/>
      <c r="QLY5" s="748"/>
      <c r="QLZ5" s="748"/>
      <c r="QMA5" s="748"/>
      <c r="QMB5" s="748"/>
      <c r="QMC5" s="748"/>
      <c r="QMD5" s="748"/>
      <c r="QME5" s="748"/>
      <c r="QMF5" s="748"/>
      <c r="QMG5" s="748"/>
      <c r="QMH5" s="748"/>
      <c r="QMI5" s="748"/>
      <c r="QMJ5" s="748"/>
      <c r="QMK5" s="748"/>
      <c r="QML5" s="748"/>
      <c r="QMM5" s="748"/>
      <c r="QMN5" s="748"/>
      <c r="QMO5" s="748"/>
      <c r="QMP5" s="748"/>
      <c r="QMQ5" s="748"/>
      <c r="QMR5" s="748"/>
      <c r="QMS5" s="748"/>
      <c r="QMT5" s="747"/>
      <c r="QMU5" s="748"/>
      <c r="QMV5" s="748"/>
      <c r="QMW5" s="748"/>
      <c r="QMX5" s="748"/>
      <c r="QMY5" s="748"/>
      <c r="QMZ5" s="748"/>
      <c r="QNA5" s="748"/>
      <c r="QNB5" s="748"/>
      <c r="QNC5" s="748"/>
      <c r="QND5" s="748"/>
      <c r="QNE5" s="748"/>
      <c r="QNF5" s="748"/>
      <c r="QNG5" s="748"/>
      <c r="QNH5" s="748"/>
      <c r="QNI5" s="748"/>
      <c r="QNJ5" s="748"/>
      <c r="QNK5" s="748"/>
      <c r="QNL5" s="748"/>
      <c r="QNM5" s="748"/>
      <c r="QNN5" s="748"/>
      <c r="QNO5" s="748"/>
      <c r="QNP5" s="748"/>
      <c r="QNQ5" s="748"/>
      <c r="QNR5" s="748"/>
      <c r="QNS5" s="748"/>
      <c r="QNT5" s="748"/>
      <c r="QNU5" s="748"/>
      <c r="QNV5" s="748"/>
      <c r="QNW5" s="748"/>
      <c r="QNX5" s="748"/>
      <c r="QNY5" s="747"/>
      <c r="QNZ5" s="748"/>
      <c r="QOA5" s="748"/>
      <c r="QOB5" s="748"/>
      <c r="QOC5" s="748"/>
      <c r="QOD5" s="748"/>
      <c r="QOE5" s="748"/>
      <c r="QOF5" s="748"/>
      <c r="QOG5" s="748"/>
      <c r="QOH5" s="748"/>
      <c r="QOI5" s="748"/>
      <c r="QOJ5" s="748"/>
      <c r="QOK5" s="748"/>
      <c r="QOL5" s="748"/>
      <c r="QOM5" s="748"/>
      <c r="QON5" s="748"/>
      <c r="QOO5" s="748"/>
      <c r="QOP5" s="748"/>
      <c r="QOQ5" s="748"/>
      <c r="QOR5" s="748"/>
      <c r="QOS5" s="748"/>
      <c r="QOT5" s="748"/>
      <c r="QOU5" s="748"/>
      <c r="QOV5" s="748"/>
      <c r="QOW5" s="748"/>
      <c r="QOX5" s="748"/>
      <c r="QOY5" s="748"/>
      <c r="QOZ5" s="748"/>
      <c r="QPA5" s="748"/>
      <c r="QPB5" s="748"/>
      <c r="QPC5" s="748"/>
      <c r="QPD5" s="747"/>
      <c r="QPE5" s="748"/>
      <c r="QPF5" s="748"/>
      <c r="QPG5" s="748"/>
      <c r="QPH5" s="748"/>
      <c r="QPI5" s="748"/>
      <c r="QPJ5" s="748"/>
      <c r="QPK5" s="748"/>
      <c r="QPL5" s="748"/>
      <c r="QPM5" s="748"/>
      <c r="QPN5" s="748"/>
      <c r="QPO5" s="748"/>
      <c r="QPP5" s="748"/>
      <c r="QPQ5" s="748"/>
      <c r="QPR5" s="748"/>
      <c r="QPS5" s="748"/>
      <c r="QPT5" s="748"/>
      <c r="QPU5" s="748"/>
      <c r="QPV5" s="748"/>
      <c r="QPW5" s="748"/>
      <c r="QPX5" s="748"/>
      <c r="QPY5" s="748"/>
      <c r="QPZ5" s="748"/>
      <c r="QQA5" s="748"/>
      <c r="QQB5" s="748"/>
      <c r="QQC5" s="748"/>
      <c r="QQD5" s="748"/>
      <c r="QQE5" s="748"/>
      <c r="QQF5" s="748"/>
      <c r="QQG5" s="748"/>
      <c r="QQH5" s="748"/>
      <c r="QQI5" s="747"/>
      <c r="QQJ5" s="748"/>
      <c r="QQK5" s="748"/>
      <c r="QQL5" s="748"/>
      <c r="QQM5" s="748"/>
      <c r="QQN5" s="748"/>
      <c r="QQO5" s="748"/>
      <c r="QQP5" s="748"/>
      <c r="QQQ5" s="748"/>
      <c r="QQR5" s="748"/>
      <c r="QQS5" s="748"/>
      <c r="QQT5" s="748"/>
      <c r="QQU5" s="748"/>
      <c r="QQV5" s="748"/>
      <c r="QQW5" s="748"/>
      <c r="QQX5" s="748"/>
      <c r="QQY5" s="748"/>
      <c r="QQZ5" s="748"/>
      <c r="QRA5" s="748"/>
      <c r="QRB5" s="748"/>
      <c r="QRC5" s="748"/>
      <c r="QRD5" s="748"/>
      <c r="QRE5" s="748"/>
      <c r="QRF5" s="748"/>
      <c r="QRG5" s="748"/>
      <c r="QRH5" s="748"/>
      <c r="QRI5" s="748"/>
      <c r="QRJ5" s="748"/>
      <c r="QRK5" s="748"/>
      <c r="QRL5" s="748"/>
      <c r="QRM5" s="748"/>
      <c r="QRN5" s="747"/>
      <c r="QRO5" s="748"/>
      <c r="QRP5" s="748"/>
      <c r="QRQ5" s="748"/>
      <c r="QRR5" s="748"/>
      <c r="QRS5" s="748"/>
      <c r="QRT5" s="748"/>
      <c r="QRU5" s="748"/>
      <c r="QRV5" s="748"/>
      <c r="QRW5" s="748"/>
      <c r="QRX5" s="748"/>
      <c r="QRY5" s="748"/>
      <c r="QRZ5" s="748"/>
      <c r="QSA5" s="748"/>
      <c r="QSB5" s="748"/>
      <c r="QSC5" s="748"/>
      <c r="QSD5" s="748"/>
      <c r="QSE5" s="748"/>
      <c r="QSF5" s="748"/>
      <c r="QSG5" s="748"/>
      <c r="QSH5" s="748"/>
      <c r="QSI5" s="748"/>
      <c r="QSJ5" s="748"/>
      <c r="QSK5" s="748"/>
      <c r="QSL5" s="748"/>
      <c r="QSM5" s="748"/>
      <c r="QSN5" s="748"/>
      <c r="QSO5" s="748"/>
      <c r="QSP5" s="748"/>
      <c r="QSQ5" s="748"/>
      <c r="QSR5" s="748"/>
      <c r="QSS5" s="747"/>
      <c r="QST5" s="748"/>
      <c r="QSU5" s="748"/>
      <c r="QSV5" s="748"/>
      <c r="QSW5" s="748"/>
      <c r="QSX5" s="748"/>
      <c r="QSY5" s="748"/>
      <c r="QSZ5" s="748"/>
      <c r="QTA5" s="748"/>
      <c r="QTB5" s="748"/>
      <c r="QTC5" s="748"/>
      <c r="QTD5" s="748"/>
      <c r="QTE5" s="748"/>
      <c r="QTF5" s="748"/>
      <c r="QTG5" s="748"/>
      <c r="QTH5" s="748"/>
      <c r="QTI5" s="748"/>
      <c r="QTJ5" s="748"/>
      <c r="QTK5" s="748"/>
      <c r="QTL5" s="748"/>
      <c r="QTM5" s="748"/>
      <c r="QTN5" s="748"/>
      <c r="QTO5" s="748"/>
      <c r="QTP5" s="748"/>
      <c r="QTQ5" s="748"/>
      <c r="QTR5" s="748"/>
      <c r="QTS5" s="748"/>
      <c r="QTT5" s="748"/>
      <c r="QTU5" s="748"/>
      <c r="QTV5" s="748"/>
      <c r="QTW5" s="748"/>
      <c r="QTX5" s="747"/>
      <c r="QTY5" s="748"/>
      <c r="QTZ5" s="748"/>
      <c r="QUA5" s="748"/>
      <c r="QUB5" s="748"/>
      <c r="QUC5" s="748"/>
      <c r="QUD5" s="748"/>
      <c r="QUE5" s="748"/>
      <c r="QUF5" s="748"/>
      <c r="QUG5" s="748"/>
      <c r="QUH5" s="748"/>
      <c r="QUI5" s="748"/>
      <c r="QUJ5" s="748"/>
      <c r="QUK5" s="748"/>
      <c r="QUL5" s="748"/>
      <c r="QUM5" s="748"/>
      <c r="QUN5" s="748"/>
      <c r="QUO5" s="748"/>
      <c r="QUP5" s="748"/>
      <c r="QUQ5" s="748"/>
      <c r="QUR5" s="748"/>
      <c r="QUS5" s="748"/>
      <c r="QUT5" s="748"/>
      <c r="QUU5" s="748"/>
      <c r="QUV5" s="748"/>
      <c r="QUW5" s="748"/>
      <c r="QUX5" s="748"/>
      <c r="QUY5" s="748"/>
      <c r="QUZ5" s="748"/>
      <c r="QVA5" s="748"/>
      <c r="QVB5" s="748"/>
      <c r="QVC5" s="747"/>
      <c r="QVD5" s="748"/>
      <c r="QVE5" s="748"/>
      <c r="QVF5" s="748"/>
      <c r="QVG5" s="748"/>
      <c r="QVH5" s="748"/>
      <c r="QVI5" s="748"/>
      <c r="QVJ5" s="748"/>
      <c r="QVK5" s="748"/>
      <c r="QVL5" s="748"/>
      <c r="QVM5" s="748"/>
      <c r="QVN5" s="748"/>
      <c r="QVO5" s="748"/>
      <c r="QVP5" s="748"/>
      <c r="QVQ5" s="748"/>
      <c r="QVR5" s="748"/>
      <c r="QVS5" s="748"/>
      <c r="QVT5" s="748"/>
      <c r="QVU5" s="748"/>
      <c r="QVV5" s="748"/>
      <c r="QVW5" s="748"/>
      <c r="QVX5" s="748"/>
      <c r="QVY5" s="748"/>
      <c r="QVZ5" s="748"/>
      <c r="QWA5" s="748"/>
      <c r="QWB5" s="748"/>
      <c r="QWC5" s="748"/>
      <c r="QWD5" s="748"/>
      <c r="QWE5" s="748"/>
      <c r="QWF5" s="748"/>
      <c r="QWG5" s="748"/>
      <c r="QWH5" s="747"/>
      <c r="QWI5" s="748"/>
      <c r="QWJ5" s="748"/>
      <c r="QWK5" s="748"/>
      <c r="QWL5" s="748"/>
      <c r="QWM5" s="748"/>
      <c r="QWN5" s="748"/>
      <c r="QWO5" s="748"/>
      <c r="QWP5" s="748"/>
      <c r="QWQ5" s="748"/>
      <c r="QWR5" s="748"/>
      <c r="QWS5" s="748"/>
      <c r="QWT5" s="748"/>
      <c r="QWU5" s="748"/>
      <c r="QWV5" s="748"/>
      <c r="QWW5" s="748"/>
      <c r="QWX5" s="748"/>
      <c r="QWY5" s="748"/>
      <c r="QWZ5" s="748"/>
      <c r="QXA5" s="748"/>
      <c r="QXB5" s="748"/>
      <c r="QXC5" s="748"/>
      <c r="QXD5" s="748"/>
      <c r="QXE5" s="748"/>
      <c r="QXF5" s="748"/>
      <c r="QXG5" s="748"/>
      <c r="QXH5" s="748"/>
      <c r="QXI5" s="748"/>
      <c r="QXJ5" s="748"/>
      <c r="QXK5" s="748"/>
      <c r="QXL5" s="748"/>
      <c r="QXM5" s="747"/>
      <c r="QXN5" s="748"/>
      <c r="QXO5" s="748"/>
      <c r="QXP5" s="748"/>
      <c r="QXQ5" s="748"/>
      <c r="QXR5" s="748"/>
      <c r="QXS5" s="748"/>
      <c r="QXT5" s="748"/>
      <c r="QXU5" s="748"/>
      <c r="QXV5" s="748"/>
      <c r="QXW5" s="748"/>
      <c r="QXX5" s="748"/>
      <c r="QXY5" s="748"/>
      <c r="QXZ5" s="748"/>
      <c r="QYA5" s="748"/>
      <c r="QYB5" s="748"/>
      <c r="QYC5" s="748"/>
      <c r="QYD5" s="748"/>
      <c r="QYE5" s="748"/>
      <c r="QYF5" s="748"/>
      <c r="QYG5" s="748"/>
      <c r="QYH5" s="748"/>
      <c r="QYI5" s="748"/>
      <c r="QYJ5" s="748"/>
      <c r="QYK5" s="748"/>
      <c r="QYL5" s="748"/>
      <c r="QYM5" s="748"/>
      <c r="QYN5" s="748"/>
      <c r="QYO5" s="748"/>
      <c r="QYP5" s="748"/>
      <c r="QYQ5" s="748"/>
      <c r="QYR5" s="747"/>
      <c r="QYS5" s="748"/>
      <c r="QYT5" s="748"/>
      <c r="QYU5" s="748"/>
      <c r="QYV5" s="748"/>
      <c r="QYW5" s="748"/>
      <c r="QYX5" s="748"/>
      <c r="QYY5" s="748"/>
      <c r="QYZ5" s="748"/>
      <c r="QZA5" s="748"/>
      <c r="QZB5" s="748"/>
      <c r="QZC5" s="748"/>
      <c r="QZD5" s="748"/>
      <c r="QZE5" s="748"/>
      <c r="QZF5" s="748"/>
      <c r="QZG5" s="748"/>
      <c r="QZH5" s="748"/>
      <c r="QZI5" s="748"/>
      <c r="QZJ5" s="748"/>
      <c r="QZK5" s="748"/>
      <c r="QZL5" s="748"/>
      <c r="QZM5" s="748"/>
      <c r="QZN5" s="748"/>
      <c r="QZO5" s="748"/>
      <c r="QZP5" s="748"/>
      <c r="QZQ5" s="748"/>
      <c r="QZR5" s="748"/>
      <c r="QZS5" s="748"/>
      <c r="QZT5" s="748"/>
      <c r="QZU5" s="748"/>
      <c r="QZV5" s="748"/>
      <c r="QZW5" s="747"/>
      <c r="QZX5" s="748"/>
      <c r="QZY5" s="748"/>
      <c r="QZZ5" s="748"/>
      <c r="RAA5" s="748"/>
      <c r="RAB5" s="748"/>
      <c r="RAC5" s="748"/>
      <c r="RAD5" s="748"/>
      <c r="RAE5" s="748"/>
      <c r="RAF5" s="748"/>
      <c r="RAG5" s="748"/>
      <c r="RAH5" s="748"/>
      <c r="RAI5" s="748"/>
      <c r="RAJ5" s="748"/>
      <c r="RAK5" s="748"/>
      <c r="RAL5" s="748"/>
      <c r="RAM5" s="748"/>
      <c r="RAN5" s="748"/>
      <c r="RAO5" s="748"/>
      <c r="RAP5" s="748"/>
      <c r="RAQ5" s="748"/>
      <c r="RAR5" s="748"/>
      <c r="RAS5" s="748"/>
      <c r="RAT5" s="748"/>
      <c r="RAU5" s="748"/>
      <c r="RAV5" s="748"/>
      <c r="RAW5" s="748"/>
      <c r="RAX5" s="748"/>
      <c r="RAY5" s="748"/>
      <c r="RAZ5" s="748"/>
      <c r="RBA5" s="748"/>
      <c r="RBB5" s="747"/>
      <c r="RBC5" s="748"/>
      <c r="RBD5" s="748"/>
      <c r="RBE5" s="748"/>
      <c r="RBF5" s="748"/>
      <c r="RBG5" s="748"/>
      <c r="RBH5" s="748"/>
      <c r="RBI5" s="748"/>
      <c r="RBJ5" s="748"/>
      <c r="RBK5" s="748"/>
      <c r="RBL5" s="748"/>
      <c r="RBM5" s="748"/>
      <c r="RBN5" s="748"/>
      <c r="RBO5" s="748"/>
      <c r="RBP5" s="748"/>
      <c r="RBQ5" s="748"/>
      <c r="RBR5" s="748"/>
      <c r="RBS5" s="748"/>
      <c r="RBT5" s="748"/>
      <c r="RBU5" s="748"/>
      <c r="RBV5" s="748"/>
      <c r="RBW5" s="748"/>
      <c r="RBX5" s="748"/>
      <c r="RBY5" s="748"/>
      <c r="RBZ5" s="748"/>
      <c r="RCA5" s="748"/>
      <c r="RCB5" s="748"/>
      <c r="RCC5" s="748"/>
      <c r="RCD5" s="748"/>
      <c r="RCE5" s="748"/>
      <c r="RCF5" s="748"/>
      <c r="RCG5" s="747"/>
      <c r="RCH5" s="748"/>
      <c r="RCI5" s="748"/>
      <c r="RCJ5" s="748"/>
      <c r="RCK5" s="748"/>
      <c r="RCL5" s="748"/>
      <c r="RCM5" s="748"/>
      <c r="RCN5" s="748"/>
      <c r="RCO5" s="748"/>
      <c r="RCP5" s="748"/>
      <c r="RCQ5" s="748"/>
      <c r="RCR5" s="748"/>
      <c r="RCS5" s="748"/>
      <c r="RCT5" s="748"/>
      <c r="RCU5" s="748"/>
      <c r="RCV5" s="748"/>
      <c r="RCW5" s="748"/>
      <c r="RCX5" s="748"/>
      <c r="RCY5" s="748"/>
      <c r="RCZ5" s="748"/>
      <c r="RDA5" s="748"/>
      <c r="RDB5" s="748"/>
      <c r="RDC5" s="748"/>
      <c r="RDD5" s="748"/>
      <c r="RDE5" s="748"/>
      <c r="RDF5" s="748"/>
      <c r="RDG5" s="748"/>
      <c r="RDH5" s="748"/>
      <c r="RDI5" s="748"/>
      <c r="RDJ5" s="748"/>
      <c r="RDK5" s="748"/>
      <c r="RDL5" s="747"/>
      <c r="RDM5" s="748"/>
      <c r="RDN5" s="748"/>
      <c r="RDO5" s="748"/>
      <c r="RDP5" s="748"/>
      <c r="RDQ5" s="748"/>
      <c r="RDR5" s="748"/>
      <c r="RDS5" s="748"/>
      <c r="RDT5" s="748"/>
      <c r="RDU5" s="748"/>
      <c r="RDV5" s="748"/>
      <c r="RDW5" s="748"/>
      <c r="RDX5" s="748"/>
      <c r="RDY5" s="748"/>
      <c r="RDZ5" s="748"/>
      <c r="REA5" s="748"/>
      <c r="REB5" s="748"/>
      <c r="REC5" s="748"/>
      <c r="RED5" s="748"/>
      <c r="REE5" s="748"/>
      <c r="REF5" s="748"/>
      <c r="REG5" s="748"/>
      <c r="REH5" s="748"/>
      <c r="REI5" s="748"/>
      <c r="REJ5" s="748"/>
      <c r="REK5" s="748"/>
      <c r="REL5" s="748"/>
      <c r="REM5" s="748"/>
      <c r="REN5" s="748"/>
      <c r="REO5" s="748"/>
      <c r="REP5" s="748"/>
      <c r="REQ5" s="747"/>
      <c r="RER5" s="748"/>
      <c r="RES5" s="748"/>
      <c r="RET5" s="748"/>
      <c r="REU5" s="748"/>
      <c r="REV5" s="748"/>
      <c r="REW5" s="748"/>
      <c r="REX5" s="748"/>
      <c r="REY5" s="748"/>
      <c r="REZ5" s="748"/>
      <c r="RFA5" s="748"/>
      <c r="RFB5" s="748"/>
      <c r="RFC5" s="748"/>
      <c r="RFD5" s="748"/>
      <c r="RFE5" s="748"/>
      <c r="RFF5" s="748"/>
      <c r="RFG5" s="748"/>
      <c r="RFH5" s="748"/>
      <c r="RFI5" s="748"/>
      <c r="RFJ5" s="748"/>
      <c r="RFK5" s="748"/>
      <c r="RFL5" s="748"/>
      <c r="RFM5" s="748"/>
      <c r="RFN5" s="748"/>
      <c r="RFO5" s="748"/>
      <c r="RFP5" s="748"/>
      <c r="RFQ5" s="748"/>
      <c r="RFR5" s="748"/>
      <c r="RFS5" s="748"/>
      <c r="RFT5" s="748"/>
      <c r="RFU5" s="748"/>
      <c r="RFV5" s="747"/>
      <c r="RFW5" s="748"/>
      <c r="RFX5" s="748"/>
      <c r="RFY5" s="748"/>
      <c r="RFZ5" s="748"/>
      <c r="RGA5" s="748"/>
      <c r="RGB5" s="748"/>
      <c r="RGC5" s="748"/>
      <c r="RGD5" s="748"/>
      <c r="RGE5" s="748"/>
      <c r="RGF5" s="748"/>
      <c r="RGG5" s="748"/>
      <c r="RGH5" s="748"/>
      <c r="RGI5" s="748"/>
      <c r="RGJ5" s="748"/>
      <c r="RGK5" s="748"/>
      <c r="RGL5" s="748"/>
      <c r="RGM5" s="748"/>
      <c r="RGN5" s="748"/>
      <c r="RGO5" s="748"/>
      <c r="RGP5" s="748"/>
      <c r="RGQ5" s="748"/>
      <c r="RGR5" s="748"/>
      <c r="RGS5" s="748"/>
      <c r="RGT5" s="748"/>
      <c r="RGU5" s="748"/>
      <c r="RGV5" s="748"/>
      <c r="RGW5" s="748"/>
      <c r="RGX5" s="748"/>
      <c r="RGY5" s="748"/>
      <c r="RGZ5" s="748"/>
      <c r="RHA5" s="747"/>
      <c r="RHB5" s="748"/>
      <c r="RHC5" s="748"/>
      <c r="RHD5" s="748"/>
      <c r="RHE5" s="748"/>
      <c r="RHF5" s="748"/>
      <c r="RHG5" s="748"/>
      <c r="RHH5" s="748"/>
      <c r="RHI5" s="748"/>
      <c r="RHJ5" s="748"/>
      <c r="RHK5" s="748"/>
      <c r="RHL5" s="748"/>
      <c r="RHM5" s="748"/>
      <c r="RHN5" s="748"/>
      <c r="RHO5" s="748"/>
      <c r="RHP5" s="748"/>
      <c r="RHQ5" s="748"/>
      <c r="RHR5" s="748"/>
      <c r="RHS5" s="748"/>
      <c r="RHT5" s="748"/>
      <c r="RHU5" s="748"/>
      <c r="RHV5" s="748"/>
      <c r="RHW5" s="748"/>
      <c r="RHX5" s="748"/>
      <c r="RHY5" s="748"/>
      <c r="RHZ5" s="748"/>
      <c r="RIA5" s="748"/>
      <c r="RIB5" s="748"/>
      <c r="RIC5" s="748"/>
      <c r="RID5" s="748"/>
      <c r="RIE5" s="748"/>
      <c r="RIF5" s="747"/>
      <c r="RIG5" s="748"/>
      <c r="RIH5" s="748"/>
      <c r="RII5" s="748"/>
      <c r="RIJ5" s="748"/>
      <c r="RIK5" s="748"/>
      <c r="RIL5" s="748"/>
      <c r="RIM5" s="748"/>
      <c r="RIN5" s="748"/>
      <c r="RIO5" s="748"/>
      <c r="RIP5" s="748"/>
      <c r="RIQ5" s="748"/>
      <c r="RIR5" s="748"/>
      <c r="RIS5" s="748"/>
      <c r="RIT5" s="748"/>
      <c r="RIU5" s="748"/>
      <c r="RIV5" s="748"/>
      <c r="RIW5" s="748"/>
      <c r="RIX5" s="748"/>
      <c r="RIY5" s="748"/>
      <c r="RIZ5" s="748"/>
      <c r="RJA5" s="748"/>
      <c r="RJB5" s="748"/>
      <c r="RJC5" s="748"/>
      <c r="RJD5" s="748"/>
      <c r="RJE5" s="748"/>
      <c r="RJF5" s="748"/>
      <c r="RJG5" s="748"/>
      <c r="RJH5" s="748"/>
      <c r="RJI5" s="748"/>
      <c r="RJJ5" s="748"/>
      <c r="RJK5" s="747"/>
      <c r="RJL5" s="748"/>
      <c r="RJM5" s="748"/>
      <c r="RJN5" s="748"/>
      <c r="RJO5" s="748"/>
      <c r="RJP5" s="748"/>
      <c r="RJQ5" s="748"/>
      <c r="RJR5" s="748"/>
      <c r="RJS5" s="748"/>
      <c r="RJT5" s="748"/>
      <c r="RJU5" s="748"/>
      <c r="RJV5" s="748"/>
      <c r="RJW5" s="748"/>
      <c r="RJX5" s="748"/>
      <c r="RJY5" s="748"/>
      <c r="RJZ5" s="748"/>
      <c r="RKA5" s="748"/>
      <c r="RKB5" s="748"/>
      <c r="RKC5" s="748"/>
      <c r="RKD5" s="748"/>
      <c r="RKE5" s="748"/>
      <c r="RKF5" s="748"/>
      <c r="RKG5" s="748"/>
      <c r="RKH5" s="748"/>
      <c r="RKI5" s="748"/>
      <c r="RKJ5" s="748"/>
      <c r="RKK5" s="748"/>
      <c r="RKL5" s="748"/>
      <c r="RKM5" s="748"/>
      <c r="RKN5" s="748"/>
      <c r="RKO5" s="748"/>
      <c r="RKP5" s="747"/>
      <c r="RKQ5" s="748"/>
      <c r="RKR5" s="748"/>
      <c r="RKS5" s="748"/>
      <c r="RKT5" s="748"/>
      <c r="RKU5" s="748"/>
      <c r="RKV5" s="748"/>
      <c r="RKW5" s="748"/>
      <c r="RKX5" s="748"/>
      <c r="RKY5" s="748"/>
      <c r="RKZ5" s="748"/>
      <c r="RLA5" s="748"/>
      <c r="RLB5" s="748"/>
      <c r="RLC5" s="748"/>
      <c r="RLD5" s="748"/>
      <c r="RLE5" s="748"/>
      <c r="RLF5" s="748"/>
      <c r="RLG5" s="748"/>
      <c r="RLH5" s="748"/>
      <c r="RLI5" s="748"/>
      <c r="RLJ5" s="748"/>
      <c r="RLK5" s="748"/>
      <c r="RLL5" s="748"/>
      <c r="RLM5" s="748"/>
      <c r="RLN5" s="748"/>
      <c r="RLO5" s="748"/>
      <c r="RLP5" s="748"/>
      <c r="RLQ5" s="748"/>
      <c r="RLR5" s="748"/>
      <c r="RLS5" s="748"/>
      <c r="RLT5" s="748"/>
      <c r="RLU5" s="747"/>
      <c r="RLV5" s="748"/>
      <c r="RLW5" s="748"/>
      <c r="RLX5" s="748"/>
      <c r="RLY5" s="748"/>
      <c r="RLZ5" s="748"/>
      <c r="RMA5" s="748"/>
      <c r="RMB5" s="748"/>
      <c r="RMC5" s="748"/>
      <c r="RMD5" s="748"/>
      <c r="RME5" s="748"/>
      <c r="RMF5" s="748"/>
      <c r="RMG5" s="748"/>
      <c r="RMH5" s="748"/>
      <c r="RMI5" s="748"/>
      <c r="RMJ5" s="748"/>
      <c r="RMK5" s="748"/>
      <c r="RML5" s="748"/>
      <c r="RMM5" s="748"/>
      <c r="RMN5" s="748"/>
      <c r="RMO5" s="748"/>
      <c r="RMP5" s="748"/>
      <c r="RMQ5" s="748"/>
      <c r="RMR5" s="748"/>
      <c r="RMS5" s="748"/>
      <c r="RMT5" s="748"/>
      <c r="RMU5" s="748"/>
      <c r="RMV5" s="748"/>
      <c r="RMW5" s="748"/>
      <c r="RMX5" s="748"/>
      <c r="RMY5" s="748"/>
      <c r="RMZ5" s="747"/>
      <c r="RNA5" s="748"/>
      <c r="RNB5" s="748"/>
      <c r="RNC5" s="748"/>
      <c r="RND5" s="748"/>
      <c r="RNE5" s="748"/>
      <c r="RNF5" s="748"/>
      <c r="RNG5" s="748"/>
      <c r="RNH5" s="748"/>
      <c r="RNI5" s="748"/>
      <c r="RNJ5" s="748"/>
      <c r="RNK5" s="748"/>
      <c r="RNL5" s="748"/>
      <c r="RNM5" s="748"/>
      <c r="RNN5" s="748"/>
      <c r="RNO5" s="748"/>
      <c r="RNP5" s="748"/>
      <c r="RNQ5" s="748"/>
      <c r="RNR5" s="748"/>
      <c r="RNS5" s="748"/>
      <c r="RNT5" s="748"/>
      <c r="RNU5" s="748"/>
      <c r="RNV5" s="748"/>
      <c r="RNW5" s="748"/>
      <c r="RNX5" s="748"/>
      <c r="RNY5" s="748"/>
      <c r="RNZ5" s="748"/>
      <c r="ROA5" s="748"/>
      <c r="ROB5" s="748"/>
      <c r="ROC5" s="748"/>
      <c r="ROD5" s="748"/>
      <c r="ROE5" s="747"/>
      <c r="ROF5" s="748"/>
      <c r="ROG5" s="748"/>
      <c r="ROH5" s="748"/>
      <c r="ROI5" s="748"/>
      <c r="ROJ5" s="748"/>
      <c r="ROK5" s="748"/>
      <c r="ROL5" s="748"/>
      <c r="ROM5" s="748"/>
      <c r="RON5" s="748"/>
      <c r="ROO5" s="748"/>
      <c r="ROP5" s="748"/>
      <c r="ROQ5" s="748"/>
      <c r="ROR5" s="748"/>
      <c r="ROS5" s="748"/>
      <c r="ROT5" s="748"/>
      <c r="ROU5" s="748"/>
      <c r="ROV5" s="748"/>
      <c r="ROW5" s="748"/>
      <c r="ROX5" s="748"/>
      <c r="ROY5" s="748"/>
      <c r="ROZ5" s="748"/>
      <c r="RPA5" s="748"/>
      <c r="RPB5" s="748"/>
      <c r="RPC5" s="748"/>
      <c r="RPD5" s="748"/>
      <c r="RPE5" s="748"/>
      <c r="RPF5" s="748"/>
      <c r="RPG5" s="748"/>
      <c r="RPH5" s="748"/>
      <c r="RPI5" s="748"/>
      <c r="RPJ5" s="747"/>
      <c r="RPK5" s="748"/>
      <c r="RPL5" s="748"/>
      <c r="RPM5" s="748"/>
      <c r="RPN5" s="748"/>
      <c r="RPO5" s="748"/>
      <c r="RPP5" s="748"/>
      <c r="RPQ5" s="748"/>
      <c r="RPR5" s="748"/>
      <c r="RPS5" s="748"/>
      <c r="RPT5" s="748"/>
      <c r="RPU5" s="748"/>
      <c r="RPV5" s="748"/>
      <c r="RPW5" s="748"/>
      <c r="RPX5" s="748"/>
      <c r="RPY5" s="748"/>
      <c r="RPZ5" s="748"/>
      <c r="RQA5" s="748"/>
      <c r="RQB5" s="748"/>
      <c r="RQC5" s="748"/>
      <c r="RQD5" s="748"/>
      <c r="RQE5" s="748"/>
      <c r="RQF5" s="748"/>
      <c r="RQG5" s="748"/>
      <c r="RQH5" s="748"/>
      <c r="RQI5" s="748"/>
      <c r="RQJ5" s="748"/>
      <c r="RQK5" s="748"/>
      <c r="RQL5" s="748"/>
      <c r="RQM5" s="748"/>
      <c r="RQN5" s="748"/>
      <c r="RQO5" s="747"/>
      <c r="RQP5" s="748"/>
      <c r="RQQ5" s="748"/>
      <c r="RQR5" s="748"/>
      <c r="RQS5" s="748"/>
      <c r="RQT5" s="748"/>
      <c r="RQU5" s="748"/>
      <c r="RQV5" s="748"/>
      <c r="RQW5" s="748"/>
      <c r="RQX5" s="748"/>
      <c r="RQY5" s="748"/>
      <c r="RQZ5" s="748"/>
      <c r="RRA5" s="748"/>
      <c r="RRB5" s="748"/>
      <c r="RRC5" s="748"/>
      <c r="RRD5" s="748"/>
      <c r="RRE5" s="748"/>
      <c r="RRF5" s="748"/>
      <c r="RRG5" s="748"/>
      <c r="RRH5" s="748"/>
      <c r="RRI5" s="748"/>
      <c r="RRJ5" s="748"/>
      <c r="RRK5" s="748"/>
      <c r="RRL5" s="748"/>
      <c r="RRM5" s="748"/>
      <c r="RRN5" s="748"/>
      <c r="RRO5" s="748"/>
      <c r="RRP5" s="748"/>
      <c r="RRQ5" s="748"/>
      <c r="RRR5" s="748"/>
      <c r="RRS5" s="748"/>
      <c r="RRT5" s="747"/>
      <c r="RRU5" s="748"/>
      <c r="RRV5" s="748"/>
      <c r="RRW5" s="748"/>
      <c r="RRX5" s="748"/>
      <c r="RRY5" s="748"/>
      <c r="RRZ5" s="748"/>
      <c r="RSA5" s="748"/>
      <c r="RSB5" s="748"/>
      <c r="RSC5" s="748"/>
      <c r="RSD5" s="748"/>
      <c r="RSE5" s="748"/>
      <c r="RSF5" s="748"/>
      <c r="RSG5" s="748"/>
      <c r="RSH5" s="748"/>
      <c r="RSI5" s="748"/>
      <c r="RSJ5" s="748"/>
      <c r="RSK5" s="748"/>
      <c r="RSL5" s="748"/>
      <c r="RSM5" s="748"/>
      <c r="RSN5" s="748"/>
      <c r="RSO5" s="748"/>
      <c r="RSP5" s="748"/>
      <c r="RSQ5" s="748"/>
      <c r="RSR5" s="748"/>
      <c r="RSS5" s="748"/>
      <c r="RST5" s="748"/>
      <c r="RSU5" s="748"/>
      <c r="RSV5" s="748"/>
      <c r="RSW5" s="748"/>
      <c r="RSX5" s="748"/>
      <c r="RSY5" s="747"/>
      <c r="RSZ5" s="748"/>
      <c r="RTA5" s="748"/>
      <c r="RTB5" s="748"/>
      <c r="RTC5" s="748"/>
      <c r="RTD5" s="748"/>
      <c r="RTE5" s="748"/>
      <c r="RTF5" s="748"/>
      <c r="RTG5" s="748"/>
      <c r="RTH5" s="748"/>
      <c r="RTI5" s="748"/>
      <c r="RTJ5" s="748"/>
      <c r="RTK5" s="748"/>
      <c r="RTL5" s="748"/>
      <c r="RTM5" s="748"/>
      <c r="RTN5" s="748"/>
      <c r="RTO5" s="748"/>
      <c r="RTP5" s="748"/>
      <c r="RTQ5" s="748"/>
      <c r="RTR5" s="748"/>
      <c r="RTS5" s="748"/>
      <c r="RTT5" s="748"/>
      <c r="RTU5" s="748"/>
      <c r="RTV5" s="748"/>
      <c r="RTW5" s="748"/>
      <c r="RTX5" s="748"/>
      <c r="RTY5" s="748"/>
      <c r="RTZ5" s="748"/>
      <c r="RUA5" s="748"/>
      <c r="RUB5" s="748"/>
      <c r="RUC5" s="748"/>
      <c r="RUD5" s="747"/>
      <c r="RUE5" s="748"/>
      <c r="RUF5" s="748"/>
      <c r="RUG5" s="748"/>
      <c r="RUH5" s="748"/>
      <c r="RUI5" s="748"/>
      <c r="RUJ5" s="748"/>
      <c r="RUK5" s="748"/>
      <c r="RUL5" s="748"/>
      <c r="RUM5" s="748"/>
      <c r="RUN5" s="748"/>
      <c r="RUO5" s="748"/>
      <c r="RUP5" s="748"/>
      <c r="RUQ5" s="748"/>
      <c r="RUR5" s="748"/>
      <c r="RUS5" s="748"/>
      <c r="RUT5" s="748"/>
      <c r="RUU5" s="748"/>
      <c r="RUV5" s="748"/>
      <c r="RUW5" s="748"/>
      <c r="RUX5" s="748"/>
      <c r="RUY5" s="748"/>
      <c r="RUZ5" s="748"/>
      <c r="RVA5" s="748"/>
      <c r="RVB5" s="748"/>
      <c r="RVC5" s="748"/>
      <c r="RVD5" s="748"/>
      <c r="RVE5" s="748"/>
      <c r="RVF5" s="748"/>
      <c r="RVG5" s="748"/>
      <c r="RVH5" s="748"/>
      <c r="RVI5" s="747"/>
      <c r="RVJ5" s="748"/>
      <c r="RVK5" s="748"/>
      <c r="RVL5" s="748"/>
      <c r="RVM5" s="748"/>
      <c r="RVN5" s="748"/>
      <c r="RVO5" s="748"/>
      <c r="RVP5" s="748"/>
      <c r="RVQ5" s="748"/>
      <c r="RVR5" s="748"/>
      <c r="RVS5" s="748"/>
      <c r="RVT5" s="748"/>
      <c r="RVU5" s="748"/>
      <c r="RVV5" s="748"/>
      <c r="RVW5" s="748"/>
      <c r="RVX5" s="748"/>
      <c r="RVY5" s="748"/>
      <c r="RVZ5" s="748"/>
      <c r="RWA5" s="748"/>
      <c r="RWB5" s="748"/>
      <c r="RWC5" s="748"/>
      <c r="RWD5" s="748"/>
      <c r="RWE5" s="748"/>
      <c r="RWF5" s="748"/>
      <c r="RWG5" s="748"/>
      <c r="RWH5" s="748"/>
      <c r="RWI5" s="748"/>
      <c r="RWJ5" s="748"/>
      <c r="RWK5" s="748"/>
      <c r="RWL5" s="748"/>
      <c r="RWM5" s="748"/>
      <c r="RWN5" s="747"/>
      <c r="RWO5" s="748"/>
      <c r="RWP5" s="748"/>
      <c r="RWQ5" s="748"/>
      <c r="RWR5" s="748"/>
      <c r="RWS5" s="748"/>
      <c r="RWT5" s="748"/>
      <c r="RWU5" s="748"/>
      <c r="RWV5" s="748"/>
      <c r="RWW5" s="748"/>
      <c r="RWX5" s="748"/>
      <c r="RWY5" s="748"/>
      <c r="RWZ5" s="748"/>
      <c r="RXA5" s="748"/>
      <c r="RXB5" s="748"/>
      <c r="RXC5" s="748"/>
      <c r="RXD5" s="748"/>
      <c r="RXE5" s="748"/>
      <c r="RXF5" s="748"/>
      <c r="RXG5" s="748"/>
      <c r="RXH5" s="748"/>
      <c r="RXI5" s="748"/>
      <c r="RXJ5" s="748"/>
      <c r="RXK5" s="748"/>
      <c r="RXL5" s="748"/>
      <c r="RXM5" s="748"/>
      <c r="RXN5" s="748"/>
      <c r="RXO5" s="748"/>
      <c r="RXP5" s="748"/>
      <c r="RXQ5" s="748"/>
      <c r="RXR5" s="748"/>
      <c r="RXS5" s="747"/>
      <c r="RXT5" s="748"/>
      <c r="RXU5" s="748"/>
      <c r="RXV5" s="748"/>
      <c r="RXW5" s="748"/>
      <c r="RXX5" s="748"/>
      <c r="RXY5" s="748"/>
      <c r="RXZ5" s="748"/>
      <c r="RYA5" s="748"/>
      <c r="RYB5" s="748"/>
      <c r="RYC5" s="748"/>
      <c r="RYD5" s="748"/>
      <c r="RYE5" s="748"/>
      <c r="RYF5" s="748"/>
      <c r="RYG5" s="748"/>
      <c r="RYH5" s="748"/>
      <c r="RYI5" s="748"/>
      <c r="RYJ5" s="748"/>
      <c r="RYK5" s="748"/>
      <c r="RYL5" s="748"/>
      <c r="RYM5" s="748"/>
      <c r="RYN5" s="748"/>
      <c r="RYO5" s="748"/>
      <c r="RYP5" s="748"/>
      <c r="RYQ5" s="748"/>
      <c r="RYR5" s="748"/>
      <c r="RYS5" s="748"/>
      <c r="RYT5" s="748"/>
      <c r="RYU5" s="748"/>
      <c r="RYV5" s="748"/>
      <c r="RYW5" s="748"/>
      <c r="RYX5" s="747"/>
      <c r="RYY5" s="748"/>
      <c r="RYZ5" s="748"/>
      <c r="RZA5" s="748"/>
      <c r="RZB5" s="748"/>
      <c r="RZC5" s="748"/>
      <c r="RZD5" s="748"/>
      <c r="RZE5" s="748"/>
      <c r="RZF5" s="748"/>
      <c r="RZG5" s="748"/>
      <c r="RZH5" s="748"/>
      <c r="RZI5" s="748"/>
      <c r="RZJ5" s="748"/>
      <c r="RZK5" s="748"/>
      <c r="RZL5" s="748"/>
      <c r="RZM5" s="748"/>
      <c r="RZN5" s="748"/>
      <c r="RZO5" s="748"/>
      <c r="RZP5" s="748"/>
      <c r="RZQ5" s="748"/>
      <c r="RZR5" s="748"/>
      <c r="RZS5" s="748"/>
      <c r="RZT5" s="748"/>
      <c r="RZU5" s="748"/>
      <c r="RZV5" s="748"/>
      <c r="RZW5" s="748"/>
      <c r="RZX5" s="748"/>
      <c r="RZY5" s="748"/>
      <c r="RZZ5" s="748"/>
      <c r="SAA5" s="748"/>
      <c r="SAB5" s="748"/>
      <c r="SAC5" s="747"/>
      <c r="SAD5" s="748"/>
      <c r="SAE5" s="748"/>
      <c r="SAF5" s="748"/>
      <c r="SAG5" s="748"/>
      <c r="SAH5" s="748"/>
      <c r="SAI5" s="748"/>
      <c r="SAJ5" s="748"/>
      <c r="SAK5" s="748"/>
      <c r="SAL5" s="748"/>
      <c r="SAM5" s="748"/>
      <c r="SAN5" s="748"/>
      <c r="SAO5" s="748"/>
      <c r="SAP5" s="748"/>
      <c r="SAQ5" s="748"/>
      <c r="SAR5" s="748"/>
      <c r="SAS5" s="748"/>
      <c r="SAT5" s="748"/>
      <c r="SAU5" s="748"/>
      <c r="SAV5" s="748"/>
      <c r="SAW5" s="748"/>
      <c r="SAX5" s="748"/>
      <c r="SAY5" s="748"/>
      <c r="SAZ5" s="748"/>
      <c r="SBA5" s="748"/>
      <c r="SBB5" s="748"/>
      <c r="SBC5" s="748"/>
      <c r="SBD5" s="748"/>
      <c r="SBE5" s="748"/>
      <c r="SBF5" s="748"/>
      <c r="SBG5" s="748"/>
      <c r="SBH5" s="747"/>
      <c r="SBI5" s="748"/>
      <c r="SBJ5" s="748"/>
      <c r="SBK5" s="748"/>
      <c r="SBL5" s="748"/>
      <c r="SBM5" s="748"/>
      <c r="SBN5" s="748"/>
      <c r="SBO5" s="748"/>
      <c r="SBP5" s="748"/>
      <c r="SBQ5" s="748"/>
      <c r="SBR5" s="748"/>
      <c r="SBS5" s="748"/>
      <c r="SBT5" s="748"/>
      <c r="SBU5" s="748"/>
      <c r="SBV5" s="748"/>
      <c r="SBW5" s="748"/>
      <c r="SBX5" s="748"/>
      <c r="SBY5" s="748"/>
      <c r="SBZ5" s="748"/>
      <c r="SCA5" s="748"/>
      <c r="SCB5" s="748"/>
      <c r="SCC5" s="748"/>
      <c r="SCD5" s="748"/>
      <c r="SCE5" s="748"/>
      <c r="SCF5" s="748"/>
      <c r="SCG5" s="748"/>
      <c r="SCH5" s="748"/>
      <c r="SCI5" s="748"/>
      <c r="SCJ5" s="748"/>
      <c r="SCK5" s="748"/>
      <c r="SCL5" s="748"/>
      <c r="SCM5" s="747"/>
      <c r="SCN5" s="748"/>
      <c r="SCO5" s="748"/>
      <c r="SCP5" s="748"/>
      <c r="SCQ5" s="748"/>
      <c r="SCR5" s="748"/>
      <c r="SCS5" s="748"/>
      <c r="SCT5" s="748"/>
      <c r="SCU5" s="748"/>
      <c r="SCV5" s="748"/>
      <c r="SCW5" s="748"/>
      <c r="SCX5" s="748"/>
      <c r="SCY5" s="748"/>
      <c r="SCZ5" s="748"/>
      <c r="SDA5" s="748"/>
      <c r="SDB5" s="748"/>
      <c r="SDC5" s="748"/>
      <c r="SDD5" s="748"/>
      <c r="SDE5" s="748"/>
      <c r="SDF5" s="748"/>
      <c r="SDG5" s="748"/>
      <c r="SDH5" s="748"/>
      <c r="SDI5" s="748"/>
      <c r="SDJ5" s="748"/>
      <c r="SDK5" s="748"/>
      <c r="SDL5" s="748"/>
      <c r="SDM5" s="748"/>
      <c r="SDN5" s="748"/>
      <c r="SDO5" s="748"/>
      <c r="SDP5" s="748"/>
      <c r="SDQ5" s="748"/>
      <c r="SDR5" s="747"/>
      <c r="SDS5" s="748"/>
      <c r="SDT5" s="748"/>
      <c r="SDU5" s="748"/>
      <c r="SDV5" s="748"/>
      <c r="SDW5" s="748"/>
      <c r="SDX5" s="748"/>
      <c r="SDY5" s="748"/>
      <c r="SDZ5" s="748"/>
      <c r="SEA5" s="748"/>
      <c r="SEB5" s="748"/>
      <c r="SEC5" s="748"/>
      <c r="SED5" s="748"/>
      <c r="SEE5" s="748"/>
      <c r="SEF5" s="748"/>
      <c r="SEG5" s="748"/>
      <c r="SEH5" s="748"/>
      <c r="SEI5" s="748"/>
      <c r="SEJ5" s="748"/>
      <c r="SEK5" s="748"/>
      <c r="SEL5" s="748"/>
      <c r="SEM5" s="748"/>
      <c r="SEN5" s="748"/>
      <c r="SEO5" s="748"/>
      <c r="SEP5" s="748"/>
      <c r="SEQ5" s="748"/>
      <c r="SER5" s="748"/>
      <c r="SES5" s="748"/>
      <c r="SET5" s="748"/>
      <c r="SEU5" s="748"/>
      <c r="SEV5" s="748"/>
      <c r="SEW5" s="747"/>
      <c r="SEX5" s="748"/>
      <c r="SEY5" s="748"/>
      <c r="SEZ5" s="748"/>
      <c r="SFA5" s="748"/>
      <c r="SFB5" s="748"/>
      <c r="SFC5" s="748"/>
      <c r="SFD5" s="748"/>
      <c r="SFE5" s="748"/>
      <c r="SFF5" s="748"/>
      <c r="SFG5" s="748"/>
      <c r="SFH5" s="748"/>
      <c r="SFI5" s="748"/>
      <c r="SFJ5" s="748"/>
      <c r="SFK5" s="748"/>
      <c r="SFL5" s="748"/>
      <c r="SFM5" s="748"/>
      <c r="SFN5" s="748"/>
      <c r="SFO5" s="748"/>
      <c r="SFP5" s="748"/>
      <c r="SFQ5" s="748"/>
      <c r="SFR5" s="748"/>
      <c r="SFS5" s="748"/>
      <c r="SFT5" s="748"/>
      <c r="SFU5" s="748"/>
      <c r="SFV5" s="748"/>
      <c r="SFW5" s="748"/>
      <c r="SFX5" s="748"/>
      <c r="SFY5" s="748"/>
      <c r="SFZ5" s="748"/>
      <c r="SGA5" s="748"/>
      <c r="SGB5" s="747"/>
      <c r="SGC5" s="748"/>
      <c r="SGD5" s="748"/>
      <c r="SGE5" s="748"/>
      <c r="SGF5" s="748"/>
      <c r="SGG5" s="748"/>
      <c r="SGH5" s="748"/>
      <c r="SGI5" s="748"/>
      <c r="SGJ5" s="748"/>
      <c r="SGK5" s="748"/>
      <c r="SGL5" s="748"/>
      <c r="SGM5" s="748"/>
      <c r="SGN5" s="748"/>
      <c r="SGO5" s="748"/>
      <c r="SGP5" s="748"/>
      <c r="SGQ5" s="748"/>
      <c r="SGR5" s="748"/>
      <c r="SGS5" s="748"/>
      <c r="SGT5" s="748"/>
      <c r="SGU5" s="748"/>
      <c r="SGV5" s="748"/>
      <c r="SGW5" s="748"/>
      <c r="SGX5" s="748"/>
      <c r="SGY5" s="748"/>
      <c r="SGZ5" s="748"/>
      <c r="SHA5" s="748"/>
      <c r="SHB5" s="748"/>
      <c r="SHC5" s="748"/>
      <c r="SHD5" s="748"/>
      <c r="SHE5" s="748"/>
      <c r="SHF5" s="748"/>
      <c r="SHG5" s="747"/>
      <c r="SHH5" s="748"/>
      <c r="SHI5" s="748"/>
      <c r="SHJ5" s="748"/>
      <c r="SHK5" s="748"/>
      <c r="SHL5" s="748"/>
      <c r="SHM5" s="748"/>
      <c r="SHN5" s="748"/>
      <c r="SHO5" s="748"/>
      <c r="SHP5" s="748"/>
      <c r="SHQ5" s="748"/>
      <c r="SHR5" s="748"/>
      <c r="SHS5" s="748"/>
      <c r="SHT5" s="748"/>
      <c r="SHU5" s="748"/>
      <c r="SHV5" s="748"/>
      <c r="SHW5" s="748"/>
      <c r="SHX5" s="748"/>
      <c r="SHY5" s="748"/>
      <c r="SHZ5" s="748"/>
      <c r="SIA5" s="748"/>
      <c r="SIB5" s="748"/>
      <c r="SIC5" s="748"/>
      <c r="SID5" s="748"/>
      <c r="SIE5" s="748"/>
      <c r="SIF5" s="748"/>
      <c r="SIG5" s="748"/>
      <c r="SIH5" s="748"/>
      <c r="SII5" s="748"/>
      <c r="SIJ5" s="748"/>
      <c r="SIK5" s="748"/>
      <c r="SIL5" s="747"/>
      <c r="SIM5" s="748"/>
      <c r="SIN5" s="748"/>
      <c r="SIO5" s="748"/>
      <c r="SIP5" s="748"/>
      <c r="SIQ5" s="748"/>
      <c r="SIR5" s="748"/>
      <c r="SIS5" s="748"/>
      <c r="SIT5" s="748"/>
      <c r="SIU5" s="748"/>
      <c r="SIV5" s="748"/>
      <c r="SIW5" s="748"/>
      <c r="SIX5" s="748"/>
      <c r="SIY5" s="748"/>
      <c r="SIZ5" s="748"/>
      <c r="SJA5" s="748"/>
      <c r="SJB5" s="748"/>
      <c r="SJC5" s="748"/>
      <c r="SJD5" s="748"/>
      <c r="SJE5" s="748"/>
      <c r="SJF5" s="748"/>
      <c r="SJG5" s="748"/>
      <c r="SJH5" s="748"/>
      <c r="SJI5" s="748"/>
      <c r="SJJ5" s="748"/>
      <c r="SJK5" s="748"/>
      <c r="SJL5" s="748"/>
      <c r="SJM5" s="748"/>
      <c r="SJN5" s="748"/>
      <c r="SJO5" s="748"/>
      <c r="SJP5" s="748"/>
      <c r="SJQ5" s="747"/>
      <c r="SJR5" s="748"/>
      <c r="SJS5" s="748"/>
      <c r="SJT5" s="748"/>
      <c r="SJU5" s="748"/>
      <c r="SJV5" s="748"/>
      <c r="SJW5" s="748"/>
      <c r="SJX5" s="748"/>
      <c r="SJY5" s="748"/>
      <c r="SJZ5" s="748"/>
      <c r="SKA5" s="748"/>
      <c r="SKB5" s="748"/>
      <c r="SKC5" s="748"/>
      <c r="SKD5" s="748"/>
      <c r="SKE5" s="748"/>
      <c r="SKF5" s="748"/>
      <c r="SKG5" s="748"/>
      <c r="SKH5" s="748"/>
      <c r="SKI5" s="748"/>
      <c r="SKJ5" s="748"/>
      <c r="SKK5" s="748"/>
      <c r="SKL5" s="748"/>
      <c r="SKM5" s="748"/>
      <c r="SKN5" s="748"/>
      <c r="SKO5" s="748"/>
      <c r="SKP5" s="748"/>
      <c r="SKQ5" s="748"/>
      <c r="SKR5" s="748"/>
      <c r="SKS5" s="748"/>
      <c r="SKT5" s="748"/>
      <c r="SKU5" s="748"/>
      <c r="SKV5" s="747"/>
      <c r="SKW5" s="748"/>
      <c r="SKX5" s="748"/>
      <c r="SKY5" s="748"/>
      <c r="SKZ5" s="748"/>
      <c r="SLA5" s="748"/>
      <c r="SLB5" s="748"/>
      <c r="SLC5" s="748"/>
      <c r="SLD5" s="748"/>
      <c r="SLE5" s="748"/>
      <c r="SLF5" s="748"/>
      <c r="SLG5" s="748"/>
      <c r="SLH5" s="748"/>
      <c r="SLI5" s="748"/>
      <c r="SLJ5" s="748"/>
      <c r="SLK5" s="748"/>
      <c r="SLL5" s="748"/>
      <c r="SLM5" s="748"/>
      <c r="SLN5" s="748"/>
      <c r="SLO5" s="748"/>
      <c r="SLP5" s="748"/>
      <c r="SLQ5" s="748"/>
      <c r="SLR5" s="748"/>
      <c r="SLS5" s="748"/>
      <c r="SLT5" s="748"/>
      <c r="SLU5" s="748"/>
      <c r="SLV5" s="748"/>
      <c r="SLW5" s="748"/>
      <c r="SLX5" s="748"/>
      <c r="SLY5" s="748"/>
      <c r="SLZ5" s="748"/>
      <c r="SMA5" s="747"/>
      <c r="SMB5" s="748"/>
      <c r="SMC5" s="748"/>
      <c r="SMD5" s="748"/>
      <c r="SME5" s="748"/>
      <c r="SMF5" s="748"/>
      <c r="SMG5" s="748"/>
      <c r="SMH5" s="748"/>
      <c r="SMI5" s="748"/>
      <c r="SMJ5" s="748"/>
      <c r="SMK5" s="748"/>
      <c r="SML5" s="748"/>
      <c r="SMM5" s="748"/>
      <c r="SMN5" s="748"/>
      <c r="SMO5" s="748"/>
      <c r="SMP5" s="748"/>
      <c r="SMQ5" s="748"/>
      <c r="SMR5" s="748"/>
      <c r="SMS5" s="748"/>
      <c r="SMT5" s="748"/>
      <c r="SMU5" s="748"/>
      <c r="SMV5" s="748"/>
      <c r="SMW5" s="748"/>
      <c r="SMX5" s="748"/>
      <c r="SMY5" s="748"/>
      <c r="SMZ5" s="748"/>
      <c r="SNA5" s="748"/>
      <c r="SNB5" s="748"/>
      <c r="SNC5" s="748"/>
      <c r="SND5" s="748"/>
      <c r="SNE5" s="748"/>
      <c r="SNF5" s="747"/>
      <c r="SNG5" s="748"/>
      <c r="SNH5" s="748"/>
      <c r="SNI5" s="748"/>
      <c r="SNJ5" s="748"/>
      <c r="SNK5" s="748"/>
      <c r="SNL5" s="748"/>
      <c r="SNM5" s="748"/>
      <c r="SNN5" s="748"/>
      <c r="SNO5" s="748"/>
      <c r="SNP5" s="748"/>
      <c r="SNQ5" s="748"/>
      <c r="SNR5" s="748"/>
      <c r="SNS5" s="748"/>
      <c r="SNT5" s="748"/>
      <c r="SNU5" s="748"/>
      <c r="SNV5" s="748"/>
      <c r="SNW5" s="748"/>
      <c r="SNX5" s="748"/>
      <c r="SNY5" s="748"/>
      <c r="SNZ5" s="748"/>
      <c r="SOA5" s="748"/>
      <c r="SOB5" s="748"/>
      <c r="SOC5" s="748"/>
      <c r="SOD5" s="748"/>
      <c r="SOE5" s="748"/>
      <c r="SOF5" s="748"/>
      <c r="SOG5" s="748"/>
      <c r="SOH5" s="748"/>
      <c r="SOI5" s="748"/>
      <c r="SOJ5" s="748"/>
      <c r="SOK5" s="747"/>
      <c r="SOL5" s="748"/>
      <c r="SOM5" s="748"/>
      <c r="SON5" s="748"/>
      <c r="SOO5" s="748"/>
      <c r="SOP5" s="748"/>
      <c r="SOQ5" s="748"/>
      <c r="SOR5" s="748"/>
      <c r="SOS5" s="748"/>
      <c r="SOT5" s="748"/>
      <c r="SOU5" s="748"/>
      <c r="SOV5" s="748"/>
      <c r="SOW5" s="748"/>
      <c r="SOX5" s="748"/>
      <c r="SOY5" s="748"/>
      <c r="SOZ5" s="748"/>
      <c r="SPA5" s="748"/>
      <c r="SPB5" s="748"/>
      <c r="SPC5" s="748"/>
      <c r="SPD5" s="748"/>
      <c r="SPE5" s="748"/>
      <c r="SPF5" s="748"/>
      <c r="SPG5" s="748"/>
      <c r="SPH5" s="748"/>
      <c r="SPI5" s="748"/>
      <c r="SPJ5" s="748"/>
      <c r="SPK5" s="748"/>
      <c r="SPL5" s="748"/>
      <c r="SPM5" s="748"/>
      <c r="SPN5" s="748"/>
      <c r="SPO5" s="748"/>
      <c r="SPP5" s="747"/>
      <c r="SPQ5" s="748"/>
      <c r="SPR5" s="748"/>
      <c r="SPS5" s="748"/>
      <c r="SPT5" s="748"/>
      <c r="SPU5" s="748"/>
      <c r="SPV5" s="748"/>
      <c r="SPW5" s="748"/>
      <c r="SPX5" s="748"/>
      <c r="SPY5" s="748"/>
      <c r="SPZ5" s="748"/>
      <c r="SQA5" s="748"/>
      <c r="SQB5" s="748"/>
      <c r="SQC5" s="748"/>
      <c r="SQD5" s="748"/>
      <c r="SQE5" s="748"/>
      <c r="SQF5" s="748"/>
      <c r="SQG5" s="748"/>
      <c r="SQH5" s="748"/>
      <c r="SQI5" s="748"/>
      <c r="SQJ5" s="748"/>
      <c r="SQK5" s="748"/>
      <c r="SQL5" s="748"/>
      <c r="SQM5" s="748"/>
      <c r="SQN5" s="748"/>
      <c r="SQO5" s="748"/>
      <c r="SQP5" s="748"/>
      <c r="SQQ5" s="748"/>
      <c r="SQR5" s="748"/>
      <c r="SQS5" s="748"/>
      <c r="SQT5" s="748"/>
      <c r="SQU5" s="747"/>
      <c r="SQV5" s="748"/>
      <c r="SQW5" s="748"/>
      <c r="SQX5" s="748"/>
      <c r="SQY5" s="748"/>
      <c r="SQZ5" s="748"/>
      <c r="SRA5" s="748"/>
      <c r="SRB5" s="748"/>
      <c r="SRC5" s="748"/>
      <c r="SRD5" s="748"/>
      <c r="SRE5" s="748"/>
      <c r="SRF5" s="748"/>
      <c r="SRG5" s="748"/>
      <c r="SRH5" s="748"/>
      <c r="SRI5" s="748"/>
      <c r="SRJ5" s="748"/>
      <c r="SRK5" s="748"/>
      <c r="SRL5" s="748"/>
      <c r="SRM5" s="748"/>
      <c r="SRN5" s="748"/>
      <c r="SRO5" s="748"/>
      <c r="SRP5" s="748"/>
      <c r="SRQ5" s="748"/>
      <c r="SRR5" s="748"/>
      <c r="SRS5" s="748"/>
      <c r="SRT5" s="748"/>
      <c r="SRU5" s="748"/>
      <c r="SRV5" s="748"/>
      <c r="SRW5" s="748"/>
      <c r="SRX5" s="748"/>
      <c r="SRY5" s="748"/>
      <c r="SRZ5" s="747"/>
      <c r="SSA5" s="748"/>
      <c r="SSB5" s="748"/>
      <c r="SSC5" s="748"/>
      <c r="SSD5" s="748"/>
      <c r="SSE5" s="748"/>
      <c r="SSF5" s="748"/>
      <c r="SSG5" s="748"/>
      <c r="SSH5" s="748"/>
      <c r="SSI5" s="748"/>
      <c r="SSJ5" s="748"/>
      <c r="SSK5" s="748"/>
      <c r="SSL5" s="748"/>
      <c r="SSM5" s="748"/>
      <c r="SSN5" s="748"/>
      <c r="SSO5" s="748"/>
      <c r="SSP5" s="748"/>
      <c r="SSQ5" s="748"/>
      <c r="SSR5" s="748"/>
      <c r="SSS5" s="748"/>
      <c r="SST5" s="748"/>
      <c r="SSU5" s="748"/>
      <c r="SSV5" s="748"/>
      <c r="SSW5" s="748"/>
      <c r="SSX5" s="748"/>
      <c r="SSY5" s="748"/>
      <c r="SSZ5" s="748"/>
      <c r="STA5" s="748"/>
      <c r="STB5" s="748"/>
      <c r="STC5" s="748"/>
      <c r="STD5" s="748"/>
      <c r="STE5" s="747"/>
      <c r="STF5" s="748"/>
      <c r="STG5" s="748"/>
      <c r="STH5" s="748"/>
      <c r="STI5" s="748"/>
      <c r="STJ5" s="748"/>
      <c r="STK5" s="748"/>
      <c r="STL5" s="748"/>
      <c r="STM5" s="748"/>
      <c r="STN5" s="748"/>
      <c r="STO5" s="748"/>
      <c r="STP5" s="748"/>
      <c r="STQ5" s="748"/>
      <c r="STR5" s="748"/>
      <c r="STS5" s="748"/>
      <c r="STT5" s="748"/>
      <c r="STU5" s="748"/>
      <c r="STV5" s="748"/>
      <c r="STW5" s="748"/>
      <c r="STX5" s="748"/>
      <c r="STY5" s="748"/>
      <c r="STZ5" s="748"/>
      <c r="SUA5" s="748"/>
      <c r="SUB5" s="748"/>
      <c r="SUC5" s="748"/>
      <c r="SUD5" s="748"/>
      <c r="SUE5" s="748"/>
      <c r="SUF5" s="748"/>
      <c r="SUG5" s="748"/>
      <c r="SUH5" s="748"/>
      <c r="SUI5" s="748"/>
      <c r="SUJ5" s="747"/>
      <c r="SUK5" s="748"/>
      <c r="SUL5" s="748"/>
      <c r="SUM5" s="748"/>
      <c r="SUN5" s="748"/>
      <c r="SUO5" s="748"/>
      <c r="SUP5" s="748"/>
      <c r="SUQ5" s="748"/>
      <c r="SUR5" s="748"/>
      <c r="SUS5" s="748"/>
      <c r="SUT5" s="748"/>
      <c r="SUU5" s="748"/>
      <c r="SUV5" s="748"/>
      <c r="SUW5" s="748"/>
      <c r="SUX5" s="748"/>
      <c r="SUY5" s="748"/>
      <c r="SUZ5" s="748"/>
      <c r="SVA5" s="748"/>
      <c r="SVB5" s="748"/>
      <c r="SVC5" s="748"/>
      <c r="SVD5" s="748"/>
      <c r="SVE5" s="748"/>
      <c r="SVF5" s="748"/>
      <c r="SVG5" s="748"/>
      <c r="SVH5" s="748"/>
      <c r="SVI5" s="748"/>
      <c r="SVJ5" s="748"/>
      <c r="SVK5" s="748"/>
      <c r="SVL5" s="748"/>
      <c r="SVM5" s="748"/>
      <c r="SVN5" s="748"/>
      <c r="SVO5" s="747"/>
      <c r="SVP5" s="748"/>
      <c r="SVQ5" s="748"/>
      <c r="SVR5" s="748"/>
      <c r="SVS5" s="748"/>
      <c r="SVT5" s="748"/>
      <c r="SVU5" s="748"/>
      <c r="SVV5" s="748"/>
      <c r="SVW5" s="748"/>
      <c r="SVX5" s="748"/>
      <c r="SVY5" s="748"/>
      <c r="SVZ5" s="748"/>
      <c r="SWA5" s="748"/>
      <c r="SWB5" s="748"/>
      <c r="SWC5" s="748"/>
      <c r="SWD5" s="748"/>
      <c r="SWE5" s="748"/>
      <c r="SWF5" s="748"/>
      <c r="SWG5" s="748"/>
      <c r="SWH5" s="748"/>
      <c r="SWI5" s="748"/>
      <c r="SWJ5" s="748"/>
      <c r="SWK5" s="748"/>
      <c r="SWL5" s="748"/>
      <c r="SWM5" s="748"/>
      <c r="SWN5" s="748"/>
      <c r="SWO5" s="748"/>
      <c r="SWP5" s="748"/>
      <c r="SWQ5" s="748"/>
      <c r="SWR5" s="748"/>
      <c r="SWS5" s="748"/>
      <c r="SWT5" s="747"/>
      <c r="SWU5" s="748"/>
      <c r="SWV5" s="748"/>
      <c r="SWW5" s="748"/>
      <c r="SWX5" s="748"/>
      <c r="SWY5" s="748"/>
      <c r="SWZ5" s="748"/>
      <c r="SXA5" s="748"/>
      <c r="SXB5" s="748"/>
      <c r="SXC5" s="748"/>
      <c r="SXD5" s="748"/>
      <c r="SXE5" s="748"/>
      <c r="SXF5" s="748"/>
      <c r="SXG5" s="748"/>
      <c r="SXH5" s="748"/>
      <c r="SXI5" s="748"/>
      <c r="SXJ5" s="748"/>
      <c r="SXK5" s="748"/>
      <c r="SXL5" s="748"/>
      <c r="SXM5" s="748"/>
      <c r="SXN5" s="748"/>
      <c r="SXO5" s="748"/>
      <c r="SXP5" s="748"/>
      <c r="SXQ5" s="748"/>
      <c r="SXR5" s="748"/>
      <c r="SXS5" s="748"/>
      <c r="SXT5" s="748"/>
      <c r="SXU5" s="748"/>
      <c r="SXV5" s="748"/>
      <c r="SXW5" s="748"/>
      <c r="SXX5" s="748"/>
      <c r="SXY5" s="747"/>
      <c r="SXZ5" s="748"/>
      <c r="SYA5" s="748"/>
      <c r="SYB5" s="748"/>
      <c r="SYC5" s="748"/>
      <c r="SYD5" s="748"/>
      <c r="SYE5" s="748"/>
      <c r="SYF5" s="748"/>
      <c r="SYG5" s="748"/>
      <c r="SYH5" s="748"/>
      <c r="SYI5" s="748"/>
      <c r="SYJ5" s="748"/>
      <c r="SYK5" s="748"/>
      <c r="SYL5" s="748"/>
      <c r="SYM5" s="748"/>
      <c r="SYN5" s="748"/>
      <c r="SYO5" s="748"/>
      <c r="SYP5" s="748"/>
      <c r="SYQ5" s="748"/>
      <c r="SYR5" s="748"/>
      <c r="SYS5" s="748"/>
      <c r="SYT5" s="748"/>
      <c r="SYU5" s="748"/>
      <c r="SYV5" s="748"/>
      <c r="SYW5" s="748"/>
      <c r="SYX5" s="748"/>
      <c r="SYY5" s="748"/>
      <c r="SYZ5" s="748"/>
      <c r="SZA5" s="748"/>
      <c r="SZB5" s="748"/>
      <c r="SZC5" s="748"/>
      <c r="SZD5" s="747"/>
      <c r="SZE5" s="748"/>
      <c r="SZF5" s="748"/>
      <c r="SZG5" s="748"/>
      <c r="SZH5" s="748"/>
      <c r="SZI5" s="748"/>
      <c r="SZJ5" s="748"/>
      <c r="SZK5" s="748"/>
      <c r="SZL5" s="748"/>
      <c r="SZM5" s="748"/>
      <c r="SZN5" s="748"/>
      <c r="SZO5" s="748"/>
      <c r="SZP5" s="748"/>
      <c r="SZQ5" s="748"/>
      <c r="SZR5" s="748"/>
      <c r="SZS5" s="748"/>
      <c r="SZT5" s="748"/>
      <c r="SZU5" s="748"/>
      <c r="SZV5" s="748"/>
      <c r="SZW5" s="748"/>
      <c r="SZX5" s="748"/>
      <c r="SZY5" s="748"/>
      <c r="SZZ5" s="748"/>
      <c r="TAA5" s="748"/>
      <c r="TAB5" s="748"/>
      <c r="TAC5" s="748"/>
      <c r="TAD5" s="748"/>
      <c r="TAE5" s="748"/>
      <c r="TAF5" s="748"/>
      <c r="TAG5" s="748"/>
      <c r="TAH5" s="748"/>
      <c r="TAI5" s="747"/>
      <c r="TAJ5" s="748"/>
      <c r="TAK5" s="748"/>
      <c r="TAL5" s="748"/>
      <c r="TAM5" s="748"/>
      <c r="TAN5" s="748"/>
      <c r="TAO5" s="748"/>
      <c r="TAP5" s="748"/>
      <c r="TAQ5" s="748"/>
      <c r="TAR5" s="748"/>
      <c r="TAS5" s="748"/>
      <c r="TAT5" s="748"/>
      <c r="TAU5" s="748"/>
      <c r="TAV5" s="748"/>
      <c r="TAW5" s="748"/>
      <c r="TAX5" s="748"/>
      <c r="TAY5" s="748"/>
      <c r="TAZ5" s="748"/>
      <c r="TBA5" s="748"/>
      <c r="TBB5" s="748"/>
      <c r="TBC5" s="748"/>
      <c r="TBD5" s="748"/>
      <c r="TBE5" s="748"/>
      <c r="TBF5" s="748"/>
      <c r="TBG5" s="748"/>
      <c r="TBH5" s="748"/>
      <c r="TBI5" s="748"/>
      <c r="TBJ5" s="748"/>
      <c r="TBK5" s="748"/>
      <c r="TBL5" s="748"/>
      <c r="TBM5" s="748"/>
      <c r="TBN5" s="747"/>
      <c r="TBO5" s="748"/>
      <c r="TBP5" s="748"/>
      <c r="TBQ5" s="748"/>
      <c r="TBR5" s="748"/>
      <c r="TBS5" s="748"/>
      <c r="TBT5" s="748"/>
      <c r="TBU5" s="748"/>
      <c r="TBV5" s="748"/>
      <c r="TBW5" s="748"/>
      <c r="TBX5" s="748"/>
      <c r="TBY5" s="748"/>
      <c r="TBZ5" s="748"/>
      <c r="TCA5" s="748"/>
      <c r="TCB5" s="748"/>
      <c r="TCC5" s="748"/>
      <c r="TCD5" s="748"/>
      <c r="TCE5" s="748"/>
      <c r="TCF5" s="748"/>
      <c r="TCG5" s="748"/>
      <c r="TCH5" s="748"/>
      <c r="TCI5" s="748"/>
      <c r="TCJ5" s="748"/>
      <c r="TCK5" s="748"/>
      <c r="TCL5" s="748"/>
      <c r="TCM5" s="748"/>
      <c r="TCN5" s="748"/>
      <c r="TCO5" s="748"/>
      <c r="TCP5" s="748"/>
      <c r="TCQ5" s="748"/>
      <c r="TCR5" s="748"/>
      <c r="TCS5" s="747"/>
      <c r="TCT5" s="748"/>
      <c r="TCU5" s="748"/>
      <c r="TCV5" s="748"/>
      <c r="TCW5" s="748"/>
      <c r="TCX5" s="748"/>
      <c r="TCY5" s="748"/>
      <c r="TCZ5" s="748"/>
      <c r="TDA5" s="748"/>
      <c r="TDB5" s="748"/>
      <c r="TDC5" s="748"/>
      <c r="TDD5" s="748"/>
      <c r="TDE5" s="748"/>
      <c r="TDF5" s="748"/>
      <c r="TDG5" s="748"/>
      <c r="TDH5" s="748"/>
      <c r="TDI5" s="748"/>
      <c r="TDJ5" s="748"/>
      <c r="TDK5" s="748"/>
      <c r="TDL5" s="748"/>
      <c r="TDM5" s="748"/>
      <c r="TDN5" s="748"/>
      <c r="TDO5" s="748"/>
      <c r="TDP5" s="748"/>
      <c r="TDQ5" s="748"/>
      <c r="TDR5" s="748"/>
      <c r="TDS5" s="748"/>
      <c r="TDT5" s="748"/>
      <c r="TDU5" s="748"/>
      <c r="TDV5" s="748"/>
      <c r="TDW5" s="748"/>
      <c r="TDX5" s="747"/>
      <c r="TDY5" s="748"/>
      <c r="TDZ5" s="748"/>
      <c r="TEA5" s="748"/>
      <c r="TEB5" s="748"/>
      <c r="TEC5" s="748"/>
      <c r="TED5" s="748"/>
      <c r="TEE5" s="748"/>
      <c r="TEF5" s="748"/>
      <c r="TEG5" s="748"/>
      <c r="TEH5" s="748"/>
      <c r="TEI5" s="748"/>
      <c r="TEJ5" s="748"/>
      <c r="TEK5" s="748"/>
      <c r="TEL5" s="748"/>
      <c r="TEM5" s="748"/>
      <c r="TEN5" s="748"/>
      <c r="TEO5" s="748"/>
      <c r="TEP5" s="748"/>
      <c r="TEQ5" s="748"/>
      <c r="TER5" s="748"/>
      <c r="TES5" s="748"/>
      <c r="TET5" s="748"/>
      <c r="TEU5" s="748"/>
      <c r="TEV5" s="748"/>
      <c r="TEW5" s="748"/>
      <c r="TEX5" s="748"/>
      <c r="TEY5" s="748"/>
      <c r="TEZ5" s="748"/>
      <c r="TFA5" s="748"/>
      <c r="TFB5" s="748"/>
      <c r="TFC5" s="747"/>
      <c r="TFD5" s="748"/>
      <c r="TFE5" s="748"/>
      <c r="TFF5" s="748"/>
      <c r="TFG5" s="748"/>
      <c r="TFH5" s="748"/>
      <c r="TFI5" s="748"/>
      <c r="TFJ5" s="748"/>
      <c r="TFK5" s="748"/>
      <c r="TFL5" s="748"/>
      <c r="TFM5" s="748"/>
      <c r="TFN5" s="748"/>
      <c r="TFO5" s="748"/>
      <c r="TFP5" s="748"/>
      <c r="TFQ5" s="748"/>
      <c r="TFR5" s="748"/>
      <c r="TFS5" s="748"/>
      <c r="TFT5" s="748"/>
      <c r="TFU5" s="748"/>
      <c r="TFV5" s="748"/>
      <c r="TFW5" s="748"/>
      <c r="TFX5" s="748"/>
      <c r="TFY5" s="748"/>
      <c r="TFZ5" s="748"/>
      <c r="TGA5" s="748"/>
      <c r="TGB5" s="748"/>
      <c r="TGC5" s="748"/>
      <c r="TGD5" s="748"/>
      <c r="TGE5" s="748"/>
      <c r="TGF5" s="748"/>
      <c r="TGG5" s="748"/>
      <c r="TGH5" s="747"/>
      <c r="TGI5" s="748"/>
      <c r="TGJ5" s="748"/>
      <c r="TGK5" s="748"/>
      <c r="TGL5" s="748"/>
      <c r="TGM5" s="748"/>
      <c r="TGN5" s="748"/>
      <c r="TGO5" s="748"/>
      <c r="TGP5" s="748"/>
      <c r="TGQ5" s="748"/>
      <c r="TGR5" s="748"/>
      <c r="TGS5" s="748"/>
      <c r="TGT5" s="748"/>
      <c r="TGU5" s="748"/>
      <c r="TGV5" s="748"/>
      <c r="TGW5" s="748"/>
      <c r="TGX5" s="748"/>
      <c r="TGY5" s="748"/>
      <c r="TGZ5" s="748"/>
      <c r="THA5" s="748"/>
      <c r="THB5" s="748"/>
      <c r="THC5" s="748"/>
      <c r="THD5" s="748"/>
      <c r="THE5" s="748"/>
      <c r="THF5" s="748"/>
      <c r="THG5" s="748"/>
      <c r="THH5" s="748"/>
      <c r="THI5" s="748"/>
      <c r="THJ5" s="748"/>
      <c r="THK5" s="748"/>
      <c r="THL5" s="748"/>
      <c r="THM5" s="747"/>
      <c r="THN5" s="748"/>
      <c r="THO5" s="748"/>
      <c r="THP5" s="748"/>
      <c r="THQ5" s="748"/>
      <c r="THR5" s="748"/>
      <c r="THS5" s="748"/>
      <c r="THT5" s="748"/>
      <c r="THU5" s="748"/>
      <c r="THV5" s="748"/>
      <c r="THW5" s="748"/>
      <c r="THX5" s="748"/>
      <c r="THY5" s="748"/>
      <c r="THZ5" s="748"/>
      <c r="TIA5" s="748"/>
      <c r="TIB5" s="748"/>
      <c r="TIC5" s="748"/>
      <c r="TID5" s="748"/>
      <c r="TIE5" s="748"/>
      <c r="TIF5" s="748"/>
      <c r="TIG5" s="748"/>
      <c r="TIH5" s="748"/>
      <c r="TII5" s="748"/>
      <c r="TIJ5" s="748"/>
      <c r="TIK5" s="748"/>
      <c r="TIL5" s="748"/>
      <c r="TIM5" s="748"/>
      <c r="TIN5" s="748"/>
      <c r="TIO5" s="748"/>
      <c r="TIP5" s="748"/>
      <c r="TIQ5" s="748"/>
      <c r="TIR5" s="747"/>
      <c r="TIS5" s="748"/>
      <c r="TIT5" s="748"/>
      <c r="TIU5" s="748"/>
      <c r="TIV5" s="748"/>
      <c r="TIW5" s="748"/>
      <c r="TIX5" s="748"/>
      <c r="TIY5" s="748"/>
      <c r="TIZ5" s="748"/>
      <c r="TJA5" s="748"/>
      <c r="TJB5" s="748"/>
      <c r="TJC5" s="748"/>
      <c r="TJD5" s="748"/>
      <c r="TJE5" s="748"/>
      <c r="TJF5" s="748"/>
      <c r="TJG5" s="748"/>
      <c r="TJH5" s="748"/>
      <c r="TJI5" s="748"/>
      <c r="TJJ5" s="748"/>
      <c r="TJK5" s="748"/>
      <c r="TJL5" s="748"/>
      <c r="TJM5" s="748"/>
      <c r="TJN5" s="748"/>
      <c r="TJO5" s="748"/>
      <c r="TJP5" s="748"/>
      <c r="TJQ5" s="748"/>
      <c r="TJR5" s="748"/>
      <c r="TJS5" s="748"/>
      <c r="TJT5" s="748"/>
      <c r="TJU5" s="748"/>
      <c r="TJV5" s="748"/>
      <c r="TJW5" s="747"/>
      <c r="TJX5" s="748"/>
      <c r="TJY5" s="748"/>
      <c r="TJZ5" s="748"/>
      <c r="TKA5" s="748"/>
      <c r="TKB5" s="748"/>
      <c r="TKC5" s="748"/>
      <c r="TKD5" s="748"/>
      <c r="TKE5" s="748"/>
      <c r="TKF5" s="748"/>
      <c r="TKG5" s="748"/>
      <c r="TKH5" s="748"/>
      <c r="TKI5" s="748"/>
      <c r="TKJ5" s="748"/>
      <c r="TKK5" s="748"/>
      <c r="TKL5" s="748"/>
      <c r="TKM5" s="748"/>
      <c r="TKN5" s="748"/>
      <c r="TKO5" s="748"/>
      <c r="TKP5" s="748"/>
      <c r="TKQ5" s="748"/>
      <c r="TKR5" s="748"/>
      <c r="TKS5" s="748"/>
      <c r="TKT5" s="748"/>
      <c r="TKU5" s="748"/>
      <c r="TKV5" s="748"/>
      <c r="TKW5" s="748"/>
      <c r="TKX5" s="748"/>
      <c r="TKY5" s="748"/>
      <c r="TKZ5" s="748"/>
      <c r="TLA5" s="748"/>
      <c r="TLB5" s="747"/>
      <c r="TLC5" s="748"/>
      <c r="TLD5" s="748"/>
      <c r="TLE5" s="748"/>
      <c r="TLF5" s="748"/>
      <c r="TLG5" s="748"/>
      <c r="TLH5" s="748"/>
      <c r="TLI5" s="748"/>
      <c r="TLJ5" s="748"/>
      <c r="TLK5" s="748"/>
      <c r="TLL5" s="748"/>
      <c r="TLM5" s="748"/>
      <c r="TLN5" s="748"/>
      <c r="TLO5" s="748"/>
      <c r="TLP5" s="748"/>
      <c r="TLQ5" s="748"/>
      <c r="TLR5" s="748"/>
      <c r="TLS5" s="748"/>
      <c r="TLT5" s="748"/>
      <c r="TLU5" s="748"/>
      <c r="TLV5" s="748"/>
      <c r="TLW5" s="748"/>
      <c r="TLX5" s="748"/>
      <c r="TLY5" s="748"/>
      <c r="TLZ5" s="748"/>
      <c r="TMA5" s="748"/>
      <c r="TMB5" s="748"/>
      <c r="TMC5" s="748"/>
      <c r="TMD5" s="748"/>
      <c r="TME5" s="748"/>
      <c r="TMF5" s="748"/>
      <c r="TMG5" s="747"/>
      <c r="TMH5" s="748"/>
      <c r="TMI5" s="748"/>
      <c r="TMJ5" s="748"/>
      <c r="TMK5" s="748"/>
      <c r="TML5" s="748"/>
      <c r="TMM5" s="748"/>
      <c r="TMN5" s="748"/>
      <c r="TMO5" s="748"/>
      <c r="TMP5" s="748"/>
      <c r="TMQ5" s="748"/>
      <c r="TMR5" s="748"/>
      <c r="TMS5" s="748"/>
      <c r="TMT5" s="748"/>
      <c r="TMU5" s="748"/>
      <c r="TMV5" s="748"/>
      <c r="TMW5" s="748"/>
      <c r="TMX5" s="748"/>
      <c r="TMY5" s="748"/>
      <c r="TMZ5" s="748"/>
      <c r="TNA5" s="748"/>
      <c r="TNB5" s="748"/>
      <c r="TNC5" s="748"/>
      <c r="TND5" s="748"/>
      <c r="TNE5" s="748"/>
      <c r="TNF5" s="748"/>
      <c r="TNG5" s="748"/>
      <c r="TNH5" s="748"/>
      <c r="TNI5" s="748"/>
      <c r="TNJ5" s="748"/>
      <c r="TNK5" s="748"/>
      <c r="TNL5" s="747"/>
      <c r="TNM5" s="748"/>
      <c r="TNN5" s="748"/>
      <c r="TNO5" s="748"/>
      <c r="TNP5" s="748"/>
      <c r="TNQ5" s="748"/>
      <c r="TNR5" s="748"/>
      <c r="TNS5" s="748"/>
      <c r="TNT5" s="748"/>
      <c r="TNU5" s="748"/>
      <c r="TNV5" s="748"/>
      <c r="TNW5" s="748"/>
      <c r="TNX5" s="748"/>
      <c r="TNY5" s="748"/>
      <c r="TNZ5" s="748"/>
      <c r="TOA5" s="748"/>
      <c r="TOB5" s="748"/>
      <c r="TOC5" s="748"/>
      <c r="TOD5" s="748"/>
      <c r="TOE5" s="748"/>
      <c r="TOF5" s="748"/>
      <c r="TOG5" s="748"/>
      <c r="TOH5" s="748"/>
      <c r="TOI5" s="748"/>
      <c r="TOJ5" s="748"/>
      <c r="TOK5" s="748"/>
      <c r="TOL5" s="748"/>
      <c r="TOM5" s="748"/>
      <c r="TON5" s="748"/>
      <c r="TOO5" s="748"/>
      <c r="TOP5" s="748"/>
      <c r="TOQ5" s="747"/>
      <c r="TOR5" s="748"/>
      <c r="TOS5" s="748"/>
      <c r="TOT5" s="748"/>
      <c r="TOU5" s="748"/>
      <c r="TOV5" s="748"/>
      <c r="TOW5" s="748"/>
      <c r="TOX5" s="748"/>
      <c r="TOY5" s="748"/>
      <c r="TOZ5" s="748"/>
      <c r="TPA5" s="748"/>
      <c r="TPB5" s="748"/>
      <c r="TPC5" s="748"/>
      <c r="TPD5" s="748"/>
      <c r="TPE5" s="748"/>
      <c r="TPF5" s="748"/>
      <c r="TPG5" s="748"/>
      <c r="TPH5" s="748"/>
      <c r="TPI5" s="748"/>
      <c r="TPJ5" s="748"/>
      <c r="TPK5" s="748"/>
      <c r="TPL5" s="748"/>
      <c r="TPM5" s="748"/>
      <c r="TPN5" s="748"/>
      <c r="TPO5" s="748"/>
      <c r="TPP5" s="748"/>
      <c r="TPQ5" s="748"/>
      <c r="TPR5" s="748"/>
      <c r="TPS5" s="748"/>
      <c r="TPT5" s="748"/>
      <c r="TPU5" s="748"/>
      <c r="TPV5" s="747"/>
      <c r="TPW5" s="748"/>
      <c r="TPX5" s="748"/>
      <c r="TPY5" s="748"/>
      <c r="TPZ5" s="748"/>
      <c r="TQA5" s="748"/>
      <c r="TQB5" s="748"/>
      <c r="TQC5" s="748"/>
      <c r="TQD5" s="748"/>
      <c r="TQE5" s="748"/>
      <c r="TQF5" s="748"/>
      <c r="TQG5" s="748"/>
      <c r="TQH5" s="748"/>
      <c r="TQI5" s="748"/>
      <c r="TQJ5" s="748"/>
      <c r="TQK5" s="748"/>
      <c r="TQL5" s="748"/>
      <c r="TQM5" s="748"/>
      <c r="TQN5" s="748"/>
      <c r="TQO5" s="748"/>
      <c r="TQP5" s="748"/>
      <c r="TQQ5" s="748"/>
      <c r="TQR5" s="748"/>
      <c r="TQS5" s="748"/>
      <c r="TQT5" s="748"/>
      <c r="TQU5" s="748"/>
      <c r="TQV5" s="748"/>
      <c r="TQW5" s="748"/>
      <c r="TQX5" s="748"/>
      <c r="TQY5" s="748"/>
      <c r="TQZ5" s="748"/>
      <c r="TRA5" s="747"/>
      <c r="TRB5" s="748"/>
      <c r="TRC5" s="748"/>
      <c r="TRD5" s="748"/>
      <c r="TRE5" s="748"/>
      <c r="TRF5" s="748"/>
      <c r="TRG5" s="748"/>
      <c r="TRH5" s="748"/>
      <c r="TRI5" s="748"/>
      <c r="TRJ5" s="748"/>
      <c r="TRK5" s="748"/>
      <c r="TRL5" s="748"/>
      <c r="TRM5" s="748"/>
      <c r="TRN5" s="748"/>
      <c r="TRO5" s="748"/>
      <c r="TRP5" s="748"/>
      <c r="TRQ5" s="748"/>
      <c r="TRR5" s="748"/>
      <c r="TRS5" s="748"/>
      <c r="TRT5" s="748"/>
      <c r="TRU5" s="748"/>
      <c r="TRV5" s="748"/>
      <c r="TRW5" s="748"/>
      <c r="TRX5" s="748"/>
      <c r="TRY5" s="748"/>
      <c r="TRZ5" s="748"/>
      <c r="TSA5" s="748"/>
      <c r="TSB5" s="748"/>
      <c r="TSC5" s="748"/>
      <c r="TSD5" s="748"/>
      <c r="TSE5" s="748"/>
      <c r="TSF5" s="747"/>
      <c r="TSG5" s="748"/>
      <c r="TSH5" s="748"/>
      <c r="TSI5" s="748"/>
      <c r="TSJ5" s="748"/>
      <c r="TSK5" s="748"/>
      <c r="TSL5" s="748"/>
      <c r="TSM5" s="748"/>
      <c r="TSN5" s="748"/>
      <c r="TSO5" s="748"/>
      <c r="TSP5" s="748"/>
      <c r="TSQ5" s="748"/>
      <c r="TSR5" s="748"/>
      <c r="TSS5" s="748"/>
      <c r="TST5" s="748"/>
      <c r="TSU5" s="748"/>
      <c r="TSV5" s="748"/>
      <c r="TSW5" s="748"/>
      <c r="TSX5" s="748"/>
      <c r="TSY5" s="748"/>
      <c r="TSZ5" s="748"/>
      <c r="TTA5" s="748"/>
      <c r="TTB5" s="748"/>
      <c r="TTC5" s="748"/>
      <c r="TTD5" s="748"/>
      <c r="TTE5" s="748"/>
      <c r="TTF5" s="748"/>
      <c r="TTG5" s="748"/>
      <c r="TTH5" s="748"/>
      <c r="TTI5" s="748"/>
      <c r="TTJ5" s="748"/>
      <c r="TTK5" s="747"/>
      <c r="TTL5" s="748"/>
      <c r="TTM5" s="748"/>
      <c r="TTN5" s="748"/>
      <c r="TTO5" s="748"/>
      <c r="TTP5" s="748"/>
      <c r="TTQ5" s="748"/>
      <c r="TTR5" s="748"/>
      <c r="TTS5" s="748"/>
      <c r="TTT5" s="748"/>
      <c r="TTU5" s="748"/>
      <c r="TTV5" s="748"/>
      <c r="TTW5" s="748"/>
      <c r="TTX5" s="748"/>
      <c r="TTY5" s="748"/>
      <c r="TTZ5" s="748"/>
      <c r="TUA5" s="748"/>
      <c r="TUB5" s="748"/>
      <c r="TUC5" s="748"/>
      <c r="TUD5" s="748"/>
      <c r="TUE5" s="748"/>
      <c r="TUF5" s="748"/>
      <c r="TUG5" s="748"/>
      <c r="TUH5" s="748"/>
      <c r="TUI5" s="748"/>
      <c r="TUJ5" s="748"/>
      <c r="TUK5" s="748"/>
      <c r="TUL5" s="748"/>
      <c r="TUM5" s="748"/>
      <c r="TUN5" s="748"/>
      <c r="TUO5" s="748"/>
      <c r="TUP5" s="747"/>
      <c r="TUQ5" s="748"/>
      <c r="TUR5" s="748"/>
      <c r="TUS5" s="748"/>
      <c r="TUT5" s="748"/>
      <c r="TUU5" s="748"/>
      <c r="TUV5" s="748"/>
      <c r="TUW5" s="748"/>
      <c r="TUX5" s="748"/>
      <c r="TUY5" s="748"/>
      <c r="TUZ5" s="748"/>
      <c r="TVA5" s="748"/>
      <c r="TVB5" s="748"/>
      <c r="TVC5" s="748"/>
      <c r="TVD5" s="748"/>
      <c r="TVE5" s="748"/>
      <c r="TVF5" s="748"/>
      <c r="TVG5" s="748"/>
      <c r="TVH5" s="748"/>
      <c r="TVI5" s="748"/>
      <c r="TVJ5" s="748"/>
      <c r="TVK5" s="748"/>
      <c r="TVL5" s="748"/>
      <c r="TVM5" s="748"/>
      <c r="TVN5" s="748"/>
      <c r="TVO5" s="748"/>
      <c r="TVP5" s="748"/>
      <c r="TVQ5" s="748"/>
      <c r="TVR5" s="748"/>
      <c r="TVS5" s="748"/>
      <c r="TVT5" s="748"/>
      <c r="TVU5" s="747"/>
      <c r="TVV5" s="748"/>
      <c r="TVW5" s="748"/>
      <c r="TVX5" s="748"/>
      <c r="TVY5" s="748"/>
      <c r="TVZ5" s="748"/>
      <c r="TWA5" s="748"/>
      <c r="TWB5" s="748"/>
      <c r="TWC5" s="748"/>
      <c r="TWD5" s="748"/>
      <c r="TWE5" s="748"/>
      <c r="TWF5" s="748"/>
      <c r="TWG5" s="748"/>
      <c r="TWH5" s="748"/>
      <c r="TWI5" s="748"/>
      <c r="TWJ5" s="748"/>
      <c r="TWK5" s="748"/>
      <c r="TWL5" s="748"/>
      <c r="TWM5" s="748"/>
      <c r="TWN5" s="748"/>
      <c r="TWO5" s="748"/>
      <c r="TWP5" s="748"/>
      <c r="TWQ5" s="748"/>
      <c r="TWR5" s="748"/>
      <c r="TWS5" s="748"/>
      <c r="TWT5" s="748"/>
      <c r="TWU5" s="748"/>
      <c r="TWV5" s="748"/>
      <c r="TWW5" s="748"/>
      <c r="TWX5" s="748"/>
      <c r="TWY5" s="748"/>
      <c r="TWZ5" s="747"/>
      <c r="TXA5" s="748"/>
      <c r="TXB5" s="748"/>
      <c r="TXC5" s="748"/>
      <c r="TXD5" s="748"/>
      <c r="TXE5" s="748"/>
      <c r="TXF5" s="748"/>
      <c r="TXG5" s="748"/>
      <c r="TXH5" s="748"/>
      <c r="TXI5" s="748"/>
      <c r="TXJ5" s="748"/>
      <c r="TXK5" s="748"/>
      <c r="TXL5" s="748"/>
      <c r="TXM5" s="748"/>
      <c r="TXN5" s="748"/>
      <c r="TXO5" s="748"/>
      <c r="TXP5" s="748"/>
      <c r="TXQ5" s="748"/>
      <c r="TXR5" s="748"/>
      <c r="TXS5" s="748"/>
      <c r="TXT5" s="748"/>
      <c r="TXU5" s="748"/>
      <c r="TXV5" s="748"/>
      <c r="TXW5" s="748"/>
      <c r="TXX5" s="748"/>
      <c r="TXY5" s="748"/>
      <c r="TXZ5" s="748"/>
      <c r="TYA5" s="748"/>
      <c r="TYB5" s="748"/>
      <c r="TYC5" s="748"/>
      <c r="TYD5" s="748"/>
      <c r="TYE5" s="747"/>
      <c r="TYF5" s="748"/>
      <c r="TYG5" s="748"/>
      <c r="TYH5" s="748"/>
      <c r="TYI5" s="748"/>
      <c r="TYJ5" s="748"/>
      <c r="TYK5" s="748"/>
      <c r="TYL5" s="748"/>
      <c r="TYM5" s="748"/>
      <c r="TYN5" s="748"/>
      <c r="TYO5" s="748"/>
      <c r="TYP5" s="748"/>
      <c r="TYQ5" s="748"/>
      <c r="TYR5" s="748"/>
      <c r="TYS5" s="748"/>
      <c r="TYT5" s="748"/>
      <c r="TYU5" s="748"/>
      <c r="TYV5" s="748"/>
      <c r="TYW5" s="748"/>
      <c r="TYX5" s="748"/>
      <c r="TYY5" s="748"/>
      <c r="TYZ5" s="748"/>
      <c r="TZA5" s="748"/>
      <c r="TZB5" s="748"/>
      <c r="TZC5" s="748"/>
      <c r="TZD5" s="748"/>
      <c r="TZE5" s="748"/>
      <c r="TZF5" s="748"/>
      <c r="TZG5" s="748"/>
      <c r="TZH5" s="748"/>
      <c r="TZI5" s="748"/>
      <c r="TZJ5" s="747"/>
      <c r="TZK5" s="748"/>
      <c r="TZL5" s="748"/>
      <c r="TZM5" s="748"/>
      <c r="TZN5" s="748"/>
      <c r="TZO5" s="748"/>
      <c r="TZP5" s="748"/>
      <c r="TZQ5" s="748"/>
      <c r="TZR5" s="748"/>
      <c r="TZS5" s="748"/>
      <c r="TZT5" s="748"/>
      <c r="TZU5" s="748"/>
      <c r="TZV5" s="748"/>
      <c r="TZW5" s="748"/>
      <c r="TZX5" s="748"/>
      <c r="TZY5" s="748"/>
      <c r="TZZ5" s="748"/>
      <c r="UAA5" s="748"/>
      <c r="UAB5" s="748"/>
      <c r="UAC5" s="748"/>
      <c r="UAD5" s="748"/>
      <c r="UAE5" s="748"/>
      <c r="UAF5" s="748"/>
      <c r="UAG5" s="748"/>
      <c r="UAH5" s="748"/>
      <c r="UAI5" s="748"/>
      <c r="UAJ5" s="748"/>
      <c r="UAK5" s="748"/>
      <c r="UAL5" s="748"/>
      <c r="UAM5" s="748"/>
      <c r="UAN5" s="748"/>
      <c r="UAO5" s="747"/>
      <c r="UAP5" s="748"/>
      <c r="UAQ5" s="748"/>
      <c r="UAR5" s="748"/>
      <c r="UAS5" s="748"/>
      <c r="UAT5" s="748"/>
      <c r="UAU5" s="748"/>
      <c r="UAV5" s="748"/>
      <c r="UAW5" s="748"/>
      <c r="UAX5" s="748"/>
      <c r="UAY5" s="748"/>
      <c r="UAZ5" s="748"/>
      <c r="UBA5" s="748"/>
      <c r="UBB5" s="748"/>
      <c r="UBC5" s="748"/>
      <c r="UBD5" s="748"/>
      <c r="UBE5" s="748"/>
      <c r="UBF5" s="748"/>
      <c r="UBG5" s="748"/>
      <c r="UBH5" s="748"/>
      <c r="UBI5" s="748"/>
      <c r="UBJ5" s="748"/>
      <c r="UBK5" s="748"/>
      <c r="UBL5" s="748"/>
      <c r="UBM5" s="748"/>
      <c r="UBN5" s="748"/>
      <c r="UBO5" s="748"/>
      <c r="UBP5" s="748"/>
      <c r="UBQ5" s="748"/>
      <c r="UBR5" s="748"/>
      <c r="UBS5" s="748"/>
      <c r="UBT5" s="747"/>
      <c r="UBU5" s="748"/>
      <c r="UBV5" s="748"/>
      <c r="UBW5" s="748"/>
      <c r="UBX5" s="748"/>
      <c r="UBY5" s="748"/>
      <c r="UBZ5" s="748"/>
      <c r="UCA5" s="748"/>
      <c r="UCB5" s="748"/>
      <c r="UCC5" s="748"/>
      <c r="UCD5" s="748"/>
      <c r="UCE5" s="748"/>
      <c r="UCF5" s="748"/>
      <c r="UCG5" s="748"/>
      <c r="UCH5" s="748"/>
      <c r="UCI5" s="748"/>
      <c r="UCJ5" s="748"/>
      <c r="UCK5" s="748"/>
      <c r="UCL5" s="748"/>
      <c r="UCM5" s="748"/>
      <c r="UCN5" s="748"/>
      <c r="UCO5" s="748"/>
      <c r="UCP5" s="748"/>
      <c r="UCQ5" s="748"/>
      <c r="UCR5" s="748"/>
      <c r="UCS5" s="748"/>
      <c r="UCT5" s="748"/>
      <c r="UCU5" s="748"/>
      <c r="UCV5" s="748"/>
      <c r="UCW5" s="748"/>
      <c r="UCX5" s="748"/>
      <c r="UCY5" s="747"/>
      <c r="UCZ5" s="748"/>
      <c r="UDA5" s="748"/>
      <c r="UDB5" s="748"/>
      <c r="UDC5" s="748"/>
      <c r="UDD5" s="748"/>
      <c r="UDE5" s="748"/>
      <c r="UDF5" s="748"/>
      <c r="UDG5" s="748"/>
      <c r="UDH5" s="748"/>
      <c r="UDI5" s="748"/>
      <c r="UDJ5" s="748"/>
      <c r="UDK5" s="748"/>
      <c r="UDL5" s="748"/>
      <c r="UDM5" s="748"/>
      <c r="UDN5" s="748"/>
      <c r="UDO5" s="748"/>
      <c r="UDP5" s="748"/>
      <c r="UDQ5" s="748"/>
      <c r="UDR5" s="748"/>
      <c r="UDS5" s="748"/>
      <c r="UDT5" s="748"/>
      <c r="UDU5" s="748"/>
      <c r="UDV5" s="748"/>
      <c r="UDW5" s="748"/>
      <c r="UDX5" s="748"/>
      <c r="UDY5" s="748"/>
      <c r="UDZ5" s="748"/>
      <c r="UEA5" s="748"/>
      <c r="UEB5" s="748"/>
      <c r="UEC5" s="748"/>
      <c r="UED5" s="747"/>
      <c r="UEE5" s="748"/>
      <c r="UEF5" s="748"/>
      <c r="UEG5" s="748"/>
      <c r="UEH5" s="748"/>
      <c r="UEI5" s="748"/>
      <c r="UEJ5" s="748"/>
      <c r="UEK5" s="748"/>
      <c r="UEL5" s="748"/>
      <c r="UEM5" s="748"/>
      <c r="UEN5" s="748"/>
      <c r="UEO5" s="748"/>
      <c r="UEP5" s="748"/>
      <c r="UEQ5" s="748"/>
      <c r="UER5" s="748"/>
      <c r="UES5" s="748"/>
      <c r="UET5" s="748"/>
      <c r="UEU5" s="748"/>
      <c r="UEV5" s="748"/>
      <c r="UEW5" s="748"/>
      <c r="UEX5" s="748"/>
      <c r="UEY5" s="748"/>
      <c r="UEZ5" s="748"/>
      <c r="UFA5" s="748"/>
      <c r="UFB5" s="748"/>
      <c r="UFC5" s="748"/>
      <c r="UFD5" s="748"/>
      <c r="UFE5" s="748"/>
      <c r="UFF5" s="748"/>
      <c r="UFG5" s="748"/>
      <c r="UFH5" s="748"/>
      <c r="UFI5" s="747"/>
      <c r="UFJ5" s="748"/>
      <c r="UFK5" s="748"/>
      <c r="UFL5" s="748"/>
      <c r="UFM5" s="748"/>
      <c r="UFN5" s="748"/>
      <c r="UFO5" s="748"/>
      <c r="UFP5" s="748"/>
      <c r="UFQ5" s="748"/>
      <c r="UFR5" s="748"/>
      <c r="UFS5" s="748"/>
      <c r="UFT5" s="748"/>
      <c r="UFU5" s="748"/>
      <c r="UFV5" s="748"/>
      <c r="UFW5" s="748"/>
      <c r="UFX5" s="748"/>
      <c r="UFY5" s="748"/>
      <c r="UFZ5" s="748"/>
      <c r="UGA5" s="748"/>
      <c r="UGB5" s="748"/>
      <c r="UGC5" s="748"/>
      <c r="UGD5" s="748"/>
      <c r="UGE5" s="748"/>
      <c r="UGF5" s="748"/>
      <c r="UGG5" s="748"/>
      <c r="UGH5" s="748"/>
      <c r="UGI5" s="748"/>
      <c r="UGJ5" s="748"/>
      <c r="UGK5" s="748"/>
      <c r="UGL5" s="748"/>
      <c r="UGM5" s="748"/>
      <c r="UGN5" s="747"/>
      <c r="UGO5" s="748"/>
      <c r="UGP5" s="748"/>
      <c r="UGQ5" s="748"/>
      <c r="UGR5" s="748"/>
      <c r="UGS5" s="748"/>
      <c r="UGT5" s="748"/>
      <c r="UGU5" s="748"/>
      <c r="UGV5" s="748"/>
      <c r="UGW5" s="748"/>
      <c r="UGX5" s="748"/>
      <c r="UGY5" s="748"/>
      <c r="UGZ5" s="748"/>
      <c r="UHA5" s="748"/>
      <c r="UHB5" s="748"/>
      <c r="UHC5" s="748"/>
      <c r="UHD5" s="748"/>
      <c r="UHE5" s="748"/>
      <c r="UHF5" s="748"/>
      <c r="UHG5" s="748"/>
      <c r="UHH5" s="748"/>
      <c r="UHI5" s="748"/>
      <c r="UHJ5" s="748"/>
      <c r="UHK5" s="748"/>
      <c r="UHL5" s="748"/>
      <c r="UHM5" s="748"/>
      <c r="UHN5" s="748"/>
      <c r="UHO5" s="748"/>
      <c r="UHP5" s="748"/>
      <c r="UHQ5" s="748"/>
      <c r="UHR5" s="748"/>
      <c r="UHS5" s="747"/>
      <c r="UHT5" s="748"/>
      <c r="UHU5" s="748"/>
      <c r="UHV5" s="748"/>
      <c r="UHW5" s="748"/>
      <c r="UHX5" s="748"/>
      <c r="UHY5" s="748"/>
      <c r="UHZ5" s="748"/>
      <c r="UIA5" s="748"/>
      <c r="UIB5" s="748"/>
      <c r="UIC5" s="748"/>
      <c r="UID5" s="748"/>
      <c r="UIE5" s="748"/>
      <c r="UIF5" s="748"/>
      <c r="UIG5" s="748"/>
      <c r="UIH5" s="748"/>
      <c r="UII5" s="748"/>
      <c r="UIJ5" s="748"/>
      <c r="UIK5" s="748"/>
      <c r="UIL5" s="748"/>
      <c r="UIM5" s="748"/>
      <c r="UIN5" s="748"/>
      <c r="UIO5" s="748"/>
      <c r="UIP5" s="748"/>
      <c r="UIQ5" s="748"/>
      <c r="UIR5" s="748"/>
      <c r="UIS5" s="748"/>
      <c r="UIT5" s="748"/>
      <c r="UIU5" s="748"/>
      <c r="UIV5" s="748"/>
      <c r="UIW5" s="748"/>
      <c r="UIX5" s="747"/>
      <c r="UIY5" s="748"/>
      <c r="UIZ5" s="748"/>
      <c r="UJA5" s="748"/>
      <c r="UJB5" s="748"/>
      <c r="UJC5" s="748"/>
      <c r="UJD5" s="748"/>
      <c r="UJE5" s="748"/>
      <c r="UJF5" s="748"/>
      <c r="UJG5" s="748"/>
      <c r="UJH5" s="748"/>
      <c r="UJI5" s="748"/>
      <c r="UJJ5" s="748"/>
      <c r="UJK5" s="748"/>
      <c r="UJL5" s="748"/>
      <c r="UJM5" s="748"/>
      <c r="UJN5" s="748"/>
      <c r="UJO5" s="748"/>
      <c r="UJP5" s="748"/>
      <c r="UJQ5" s="748"/>
      <c r="UJR5" s="748"/>
      <c r="UJS5" s="748"/>
      <c r="UJT5" s="748"/>
      <c r="UJU5" s="748"/>
      <c r="UJV5" s="748"/>
      <c r="UJW5" s="748"/>
      <c r="UJX5" s="748"/>
      <c r="UJY5" s="748"/>
      <c r="UJZ5" s="748"/>
      <c r="UKA5" s="748"/>
      <c r="UKB5" s="748"/>
      <c r="UKC5" s="747"/>
      <c r="UKD5" s="748"/>
      <c r="UKE5" s="748"/>
      <c r="UKF5" s="748"/>
      <c r="UKG5" s="748"/>
      <c r="UKH5" s="748"/>
      <c r="UKI5" s="748"/>
      <c r="UKJ5" s="748"/>
      <c r="UKK5" s="748"/>
      <c r="UKL5" s="748"/>
      <c r="UKM5" s="748"/>
      <c r="UKN5" s="748"/>
      <c r="UKO5" s="748"/>
      <c r="UKP5" s="748"/>
      <c r="UKQ5" s="748"/>
      <c r="UKR5" s="748"/>
      <c r="UKS5" s="748"/>
      <c r="UKT5" s="748"/>
      <c r="UKU5" s="748"/>
      <c r="UKV5" s="748"/>
      <c r="UKW5" s="748"/>
      <c r="UKX5" s="748"/>
      <c r="UKY5" s="748"/>
      <c r="UKZ5" s="748"/>
      <c r="ULA5" s="748"/>
      <c r="ULB5" s="748"/>
      <c r="ULC5" s="748"/>
      <c r="ULD5" s="748"/>
      <c r="ULE5" s="748"/>
      <c r="ULF5" s="748"/>
      <c r="ULG5" s="748"/>
      <c r="ULH5" s="747"/>
      <c r="ULI5" s="748"/>
      <c r="ULJ5" s="748"/>
      <c r="ULK5" s="748"/>
      <c r="ULL5" s="748"/>
      <c r="ULM5" s="748"/>
      <c r="ULN5" s="748"/>
      <c r="ULO5" s="748"/>
      <c r="ULP5" s="748"/>
      <c r="ULQ5" s="748"/>
      <c r="ULR5" s="748"/>
      <c r="ULS5" s="748"/>
      <c r="ULT5" s="748"/>
      <c r="ULU5" s="748"/>
      <c r="ULV5" s="748"/>
      <c r="ULW5" s="748"/>
      <c r="ULX5" s="748"/>
      <c r="ULY5" s="748"/>
      <c r="ULZ5" s="748"/>
      <c r="UMA5" s="748"/>
      <c r="UMB5" s="748"/>
      <c r="UMC5" s="748"/>
      <c r="UMD5" s="748"/>
      <c r="UME5" s="748"/>
      <c r="UMF5" s="748"/>
      <c r="UMG5" s="748"/>
      <c r="UMH5" s="748"/>
      <c r="UMI5" s="748"/>
      <c r="UMJ5" s="748"/>
      <c r="UMK5" s="748"/>
      <c r="UML5" s="748"/>
      <c r="UMM5" s="747"/>
      <c r="UMN5" s="748"/>
      <c r="UMO5" s="748"/>
      <c r="UMP5" s="748"/>
      <c r="UMQ5" s="748"/>
      <c r="UMR5" s="748"/>
      <c r="UMS5" s="748"/>
      <c r="UMT5" s="748"/>
      <c r="UMU5" s="748"/>
      <c r="UMV5" s="748"/>
      <c r="UMW5" s="748"/>
      <c r="UMX5" s="748"/>
      <c r="UMY5" s="748"/>
      <c r="UMZ5" s="748"/>
      <c r="UNA5" s="748"/>
      <c r="UNB5" s="748"/>
      <c r="UNC5" s="748"/>
      <c r="UND5" s="748"/>
      <c r="UNE5" s="748"/>
      <c r="UNF5" s="748"/>
      <c r="UNG5" s="748"/>
      <c r="UNH5" s="748"/>
      <c r="UNI5" s="748"/>
      <c r="UNJ5" s="748"/>
      <c r="UNK5" s="748"/>
      <c r="UNL5" s="748"/>
      <c r="UNM5" s="748"/>
      <c r="UNN5" s="748"/>
      <c r="UNO5" s="748"/>
      <c r="UNP5" s="748"/>
      <c r="UNQ5" s="748"/>
      <c r="UNR5" s="747"/>
      <c r="UNS5" s="748"/>
      <c r="UNT5" s="748"/>
      <c r="UNU5" s="748"/>
      <c r="UNV5" s="748"/>
      <c r="UNW5" s="748"/>
      <c r="UNX5" s="748"/>
      <c r="UNY5" s="748"/>
      <c r="UNZ5" s="748"/>
      <c r="UOA5" s="748"/>
      <c r="UOB5" s="748"/>
      <c r="UOC5" s="748"/>
      <c r="UOD5" s="748"/>
      <c r="UOE5" s="748"/>
      <c r="UOF5" s="748"/>
      <c r="UOG5" s="748"/>
      <c r="UOH5" s="748"/>
      <c r="UOI5" s="748"/>
      <c r="UOJ5" s="748"/>
      <c r="UOK5" s="748"/>
      <c r="UOL5" s="748"/>
      <c r="UOM5" s="748"/>
      <c r="UON5" s="748"/>
      <c r="UOO5" s="748"/>
      <c r="UOP5" s="748"/>
      <c r="UOQ5" s="748"/>
      <c r="UOR5" s="748"/>
      <c r="UOS5" s="748"/>
      <c r="UOT5" s="748"/>
      <c r="UOU5" s="748"/>
      <c r="UOV5" s="748"/>
      <c r="UOW5" s="747"/>
      <c r="UOX5" s="748"/>
      <c r="UOY5" s="748"/>
      <c r="UOZ5" s="748"/>
      <c r="UPA5" s="748"/>
      <c r="UPB5" s="748"/>
      <c r="UPC5" s="748"/>
      <c r="UPD5" s="748"/>
      <c r="UPE5" s="748"/>
      <c r="UPF5" s="748"/>
      <c r="UPG5" s="748"/>
      <c r="UPH5" s="748"/>
      <c r="UPI5" s="748"/>
      <c r="UPJ5" s="748"/>
      <c r="UPK5" s="748"/>
      <c r="UPL5" s="748"/>
      <c r="UPM5" s="748"/>
      <c r="UPN5" s="748"/>
      <c r="UPO5" s="748"/>
      <c r="UPP5" s="748"/>
      <c r="UPQ5" s="748"/>
      <c r="UPR5" s="748"/>
      <c r="UPS5" s="748"/>
      <c r="UPT5" s="748"/>
      <c r="UPU5" s="748"/>
      <c r="UPV5" s="748"/>
      <c r="UPW5" s="748"/>
      <c r="UPX5" s="748"/>
      <c r="UPY5" s="748"/>
      <c r="UPZ5" s="748"/>
      <c r="UQA5" s="748"/>
      <c r="UQB5" s="747"/>
      <c r="UQC5" s="748"/>
      <c r="UQD5" s="748"/>
      <c r="UQE5" s="748"/>
      <c r="UQF5" s="748"/>
      <c r="UQG5" s="748"/>
      <c r="UQH5" s="748"/>
      <c r="UQI5" s="748"/>
      <c r="UQJ5" s="748"/>
      <c r="UQK5" s="748"/>
      <c r="UQL5" s="748"/>
      <c r="UQM5" s="748"/>
      <c r="UQN5" s="748"/>
      <c r="UQO5" s="748"/>
      <c r="UQP5" s="748"/>
      <c r="UQQ5" s="748"/>
      <c r="UQR5" s="748"/>
      <c r="UQS5" s="748"/>
      <c r="UQT5" s="748"/>
      <c r="UQU5" s="748"/>
      <c r="UQV5" s="748"/>
      <c r="UQW5" s="748"/>
      <c r="UQX5" s="748"/>
      <c r="UQY5" s="748"/>
      <c r="UQZ5" s="748"/>
      <c r="URA5" s="748"/>
      <c r="URB5" s="748"/>
      <c r="URC5" s="748"/>
      <c r="URD5" s="748"/>
      <c r="URE5" s="748"/>
      <c r="URF5" s="748"/>
      <c r="URG5" s="747"/>
      <c r="URH5" s="748"/>
      <c r="URI5" s="748"/>
      <c r="URJ5" s="748"/>
      <c r="URK5" s="748"/>
      <c r="URL5" s="748"/>
      <c r="URM5" s="748"/>
      <c r="URN5" s="748"/>
      <c r="URO5" s="748"/>
      <c r="URP5" s="748"/>
      <c r="URQ5" s="748"/>
      <c r="URR5" s="748"/>
      <c r="URS5" s="748"/>
      <c r="URT5" s="748"/>
      <c r="URU5" s="748"/>
      <c r="URV5" s="748"/>
      <c r="URW5" s="748"/>
      <c r="URX5" s="748"/>
      <c r="URY5" s="748"/>
      <c r="URZ5" s="748"/>
      <c r="USA5" s="748"/>
      <c r="USB5" s="748"/>
      <c r="USC5" s="748"/>
      <c r="USD5" s="748"/>
      <c r="USE5" s="748"/>
      <c r="USF5" s="748"/>
      <c r="USG5" s="748"/>
      <c r="USH5" s="748"/>
      <c r="USI5" s="748"/>
      <c r="USJ5" s="748"/>
      <c r="USK5" s="748"/>
      <c r="USL5" s="747"/>
      <c r="USM5" s="748"/>
      <c r="USN5" s="748"/>
      <c r="USO5" s="748"/>
      <c r="USP5" s="748"/>
      <c r="USQ5" s="748"/>
      <c r="USR5" s="748"/>
      <c r="USS5" s="748"/>
      <c r="UST5" s="748"/>
      <c r="USU5" s="748"/>
      <c r="USV5" s="748"/>
      <c r="USW5" s="748"/>
      <c r="USX5" s="748"/>
      <c r="USY5" s="748"/>
      <c r="USZ5" s="748"/>
      <c r="UTA5" s="748"/>
      <c r="UTB5" s="748"/>
      <c r="UTC5" s="748"/>
      <c r="UTD5" s="748"/>
      <c r="UTE5" s="748"/>
      <c r="UTF5" s="748"/>
      <c r="UTG5" s="748"/>
      <c r="UTH5" s="748"/>
      <c r="UTI5" s="748"/>
      <c r="UTJ5" s="748"/>
      <c r="UTK5" s="748"/>
      <c r="UTL5" s="748"/>
      <c r="UTM5" s="748"/>
      <c r="UTN5" s="748"/>
      <c r="UTO5" s="748"/>
      <c r="UTP5" s="748"/>
      <c r="UTQ5" s="747"/>
      <c r="UTR5" s="748"/>
      <c r="UTS5" s="748"/>
      <c r="UTT5" s="748"/>
      <c r="UTU5" s="748"/>
      <c r="UTV5" s="748"/>
      <c r="UTW5" s="748"/>
      <c r="UTX5" s="748"/>
      <c r="UTY5" s="748"/>
      <c r="UTZ5" s="748"/>
      <c r="UUA5" s="748"/>
      <c r="UUB5" s="748"/>
      <c r="UUC5" s="748"/>
      <c r="UUD5" s="748"/>
      <c r="UUE5" s="748"/>
      <c r="UUF5" s="748"/>
      <c r="UUG5" s="748"/>
      <c r="UUH5" s="748"/>
      <c r="UUI5" s="748"/>
      <c r="UUJ5" s="748"/>
      <c r="UUK5" s="748"/>
      <c r="UUL5" s="748"/>
      <c r="UUM5" s="748"/>
      <c r="UUN5" s="748"/>
      <c r="UUO5" s="748"/>
      <c r="UUP5" s="748"/>
      <c r="UUQ5" s="748"/>
      <c r="UUR5" s="748"/>
      <c r="UUS5" s="748"/>
      <c r="UUT5" s="748"/>
      <c r="UUU5" s="748"/>
      <c r="UUV5" s="747"/>
      <c r="UUW5" s="748"/>
      <c r="UUX5" s="748"/>
      <c r="UUY5" s="748"/>
      <c r="UUZ5" s="748"/>
      <c r="UVA5" s="748"/>
      <c r="UVB5" s="748"/>
      <c r="UVC5" s="748"/>
      <c r="UVD5" s="748"/>
      <c r="UVE5" s="748"/>
      <c r="UVF5" s="748"/>
      <c r="UVG5" s="748"/>
      <c r="UVH5" s="748"/>
      <c r="UVI5" s="748"/>
      <c r="UVJ5" s="748"/>
      <c r="UVK5" s="748"/>
      <c r="UVL5" s="748"/>
      <c r="UVM5" s="748"/>
      <c r="UVN5" s="748"/>
      <c r="UVO5" s="748"/>
      <c r="UVP5" s="748"/>
      <c r="UVQ5" s="748"/>
      <c r="UVR5" s="748"/>
      <c r="UVS5" s="748"/>
      <c r="UVT5" s="748"/>
      <c r="UVU5" s="748"/>
      <c r="UVV5" s="748"/>
      <c r="UVW5" s="748"/>
      <c r="UVX5" s="748"/>
      <c r="UVY5" s="748"/>
      <c r="UVZ5" s="748"/>
      <c r="UWA5" s="747"/>
      <c r="UWB5" s="748"/>
      <c r="UWC5" s="748"/>
      <c r="UWD5" s="748"/>
      <c r="UWE5" s="748"/>
      <c r="UWF5" s="748"/>
      <c r="UWG5" s="748"/>
      <c r="UWH5" s="748"/>
      <c r="UWI5" s="748"/>
      <c r="UWJ5" s="748"/>
      <c r="UWK5" s="748"/>
      <c r="UWL5" s="748"/>
      <c r="UWM5" s="748"/>
      <c r="UWN5" s="748"/>
      <c r="UWO5" s="748"/>
      <c r="UWP5" s="748"/>
      <c r="UWQ5" s="748"/>
      <c r="UWR5" s="748"/>
      <c r="UWS5" s="748"/>
      <c r="UWT5" s="748"/>
      <c r="UWU5" s="748"/>
      <c r="UWV5" s="748"/>
      <c r="UWW5" s="748"/>
      <c r="UWX5" s="748"/>
      <c r="UWY5" s="748"/>
      <c r="UWZ5" s="748"/>
      <c r="UXA5" s="748"/>
      <c r="UXB5" s="748"/>
      <c r="UXC5" s="748"/>
      <c r="UXD5" s="748"/>
      <c r="UXE5" s="748"/>
      <c r="UXF5" s="747"/>
      <c r="UXG5" s="748"/>
      <c r="UXH5" s="748"/>
      <c r="UXI5" s="748"/>
      <c r="UXJ5" s="748"/>
      <c r="UXK5" s="748"/>
      <c r="UXL5" s="748"/>
      <c r="UXM5" s="748"/>
      <c r="UXN5" s="748"/>
      <c r="UXO5" s="748"/>
      <c r="UXP5" s="748"/>
      <c r="UXQ5" s="748"/>
      <c r="UXR5" s="748"/>
      <c r="UXS5" s="748"/>
      <c r="UXT5" s="748"/>
      <c r="UXU5" s="748"/>
      <c r="UXV5" s="748"/>
      <c r="UXW5" s="748"/>
      <c r="UXX5" s="748"/>
      <c r="UXY5" s="748"/>
      <c r="UXZ5" s="748"/>
      <c r="UYA5" s="748"/>
      <c r="UYB5" s="748"/>
      <c r="UYC5" s="748"/>
      <c r="UYD5" s="748"/>
      <c r="UYE5" s="748"/>
      <c r="UYF5" s="748"/>
      <c r="UYG5" s="748"/>
      <c r="UYH5" s="748"/>
      <c r="UYI5" s="748"/>
      <c r="UYJ5" s="748"/>
      <c r="UYK5" s="747"/>
      <c r="UYL5" s="748"/>
      <c r="UYM5" s="748"/>
      <c r="UYN5" s="748"/>
      <c r="UYO5" s="748"/>
      <c r="UYP5" s="748"/>
      <c r="UYQ5" s="748"/>
      <c r="UYR5" s="748"/>
      <c r="UYS5" s="748"/>
      <c r="UYT5" s="748"/>
      <c r="UYU5" s="748"/>
      <c r="UYV5" s="748"/>
      <c r="UYW5" s="748"/>
      <c r="UYX5" s="748"/>
      <c r="UYY5" s="748"/>
      <c r="UYZ5" s="748"/>
      <c r="UZA5" s="748"/>
      <c r="UZB5" s="748"/>
      <c r="UZC5" s="748"/>
      <c r="UZD5" s="748"/>
      <c r="UZE5" s="748"/>
      <c r="UZF5" s="748"/>
      <c r="UZG5" s="748"/>
      <c r="UZH5" s="748"/>
      <c r="UZI5" s="748"/>
      <c r="UZJ5" s="748"/>
      <c r="UZK5" s="748"/>
      <c r="UZL5" s="748"/>
      <c r="UZM5" s="748"/>
      <c r="UZN5" s="748"/>
      <c r="UZO5" s="748"/>
      <c r="UZP5" s="747"/>
      <c r="UZQ5" s="748"/>
      <c r="UZR5" s="748"/>
      <c r="UZS5" s="748"/>
      <c r="UZT5" s="748"/>
      <c r="UZU5" s="748"/>
      <c r="UZV5" s="748"/>
      <c r="UZW5" s="748"/>
      <c r="UZX5" s="748"/>
      <c r="UZY5" s="748"/>
      <c r="UZZ5" s="748"/>
      <c r="VAA5" s="748"/>
      <c r="VAB5" s="748"/>
      <c r="VAC5" s="748"/>
      <c r="VAD5" s="748"/>
      <c r="VAE5" s="748"/>
      <c r="VAF5" s="748"/>
      <c r="VAG5" s="748"/>
      <c r="VAH5" s="748"/>
      <c r="VAI5" s="748"/>
      <c r="VAJ5" s="748"/>
      <c r="VAK5" s="748"/>
      <c r="VAL5" s="748"/>
      <c r="VAM5" s="748"/>
      <c r="VAN5" s="748"/>
      <c r="VAO5" s="748"/>
      <c r="VAP5" s="748"/>
      <c r="VAQ5" s="748"/>
      <c r="VAR5" s="748"/>
      <c r="VAS5" s="748"/>
      <c r="VAT5" s="748"/>
      <c r="VAU5" s="747"/>
      <c r="VAV5" s="748"/>
      <c r="VAW5" s="748"/>
      <c r="VAX5" s="748"/>
      <c r="VAY5" s="748"/>
      <c r="VAZ5" s="748"/>
      <c r="VBA5" s="748"/>
      <c r="VBB5" s="748"/>
      <c r="VBC5" s="748"/>
      <c r="VBD5" s="748"/>
      <c r="VBE5" s="748"/>
      <c r="VBF5" s="748"/>
      <c r="VBG5" s="748"/>
      <c r="VBH5" s="748"/>
      <c r="VBI5" s="748"/>
      <c r="VBJ5" s="748"/>
      <c r="VBK5" s="748"/>
      <c r="VBL5" s="748"/>
      <c r="VBM5" s="748"/>
      <c r="VBN5" s="748"/>
      <c r="VBO5" s="748"/>
      <c r="VBP5" s="748"/>
      <c r="VBQ5" s="748"/>
      <c r="VBR5" s="748"/>
      <c r="VBS5" s="748"/>
      <c r="VBT5" s="748"/>
      <c r="VBU5" s="748"/>
      <c r="VBV5" s="748"/>
      <c r="VBW5" s="748"/>
      <c r="VBX5" s="748"/>
      <c r="VBY5" s="748"/>
      <c r="VBZ5" s="747"/>
      <c r="VCA5" s="748"/>
      <c r="VCB5" s="748"/>
      <c r="VCC5" s="748"/>
      <c r="VCD5" s="748"/>
      <c r="VCE5" s="748"/>
      <c r="VCF5" s="748"/>
      <c r="VCG5" s="748"/>
      <c r="VCH5" s="748"/>
      <c r="VCI5" s="748"/>
      <c r="VCJ5" s="748"/>
      <c r="VCK5" s="748"/>
      <c r="VCL5" s="748"/>
      <c r="VCM5" s="748"/>
      <c r="VCN5" s="748"/>
      <c r="VCO5" s="748"/>
      <c r="VCP5" s="748"/>
      <c r="VCQ5" s="748"/>
      <c r="VCR5" s="748"/>
      <c r="VCS5" s="748"/>
      <c r="VCT5" s="748"/>
      <c r="VCU5" s="748"/>
      <c r="VCV5" s="748"/>
      <c r="VCW5" s="748"/>
      <c r="VCX5" s="748"/>
      <c r="VCY5" s="748"/>
      <c r="VCZ5" s="748"/>
      <c r="VDA5" s="748"/>
      <c r="VDB5" s="748"/>
      <c r="VDC5" s="748"/>
      <c r="VDD5" s="748"/>
      <c r="VDE5" s="747"/>
      <c r="VDF5" s="748"/>
      <c r="VDG5" s="748"/>
      <c r="VDH5" s="748"/>
      <c r="VDI5" s="748"/>
      <c r="VDJ5" s="748"/>
      <c r="VDK5" s="748"/>
      <c r="VDL5" s="748"/>
      <c r="VDM5" s="748"/>
      <c r="VDN5" s="748"/>
      <c r="VDO5" s="748"/>
      <c r="VDP5" s="748"/>
      <c r="VDQ5" s="748"/>
      <c r="VDR5" s="748"/>
      <c r="VDS5" s="748"/>
      <c r="VDT5" s="748"/>
      <c r="VDU5" s="748"/>
      <c r="VDV5" s="748"/>
      <c r="VDW5" s="748"/>
      <c r="VDX5" s="748"/>
      <c r="VDY5" s="748"/>
      <c r="VDZ5" s="748"/>
      <c r="VEA5" s="748"/>
      <c r="VEB5" s="748"/>
      <c r="VEC5" s="748"/>
      <c r="VED5" s="748"/>
      <c r="VEE5" s="748"/>
      <c r="VEF5" s="748"/>
      <c r="VEG5" s="748"/>
      <c r="VEH5" s="748"/>
      <c r="VEI5" s="748"/>
      <c r="VEJ5" s="747"/>
      <c r="VEK5" s="748"/>
      <c r="VEL5" s="748"/>
      <c r="VEM5" s="748"/>
      <c r="VEN5" s="748"/>
      <c r="VEO5" s="748"/>
      <c r="VEP5" s="748"/>
      <c r="VEQ5" s="748"/>
      <c r="VER5" s="748"/>
      <c r="VES5" s="748"/>
      <c r="VET5" s="748"/>
      <c r="VEU5" s="748"/>
      <c r="VEV5" s="748"/>
      <c r="VEW5" s="748"/>
      <c r="VEX5" s="748"/>
      <c r="VEY5" s="748"/>
      <c r="VEZ5" s="748"/>
      <c r="VFA5" s="748"/>
      <c r="VFB5" s="748"/>
      <c r="VFC5" s="748"/>
      <c r="VFD5" s="748"/>
      <c r="VFE5" s="748"/>
      <c r="VFF5" s="748"/>
      <c r="VFG5" s="748"/>
      <c r="VFH5" s="748"/>
      <c r="VFI5" s="748"/>
      <c r="VFJ5" s="748"/>
      <c r="VFK5" s="748"/>
      <c r="VFL5" s="748"/>
      <c r="VFM5" s="748"/>
      <c r="VFN5" s="748"/>
      <c r="VFO5" s="747"/>
      <c r="VFP5" s="748"/>
      <c r="VFQ5" s="748"/>
      <c r="VFR5" s="748"/>
      <c r="VFS5" s="748"/>
      <c r="VFT5" s="748"/>
      <c r="VFU5" s="748"/>
      <c r="VFV5" s="748"/>
      <c r="VFW5" s="748"/>
      <c r="VFX5" s="748"/>
      <c r="VFY5" s="748"/>
      <c r="VFZ5" s="748"/>
      <c r="VGA5" s="748"/>
      <c r="VGB5" s="748"/>
      <c r="VGC5" s="748"/>
      <c r="VGD5" s="748"/>
      <c r="VGE5" s="748"/>
      <c r="VGF5" s="748"/>
      <c r="VGG5" s="748"/>
      <c r="VGH5" s="748"/>
      <c r="VGI5" s="748"/>
      <c r="VGJ5" s="748"/>
      <c r="VGK5" s="748"/>
      <c r="VGL5" s="748"/>
      <c r="VGM5" s="748"/>
      <c r="VGN5" s="748"/>
      <c r="VGO5" s="748"/>
      <c r="VGP5" s="748"/>
      <c r="VGQ5" s="748"/>
      <c r="VGR5" s="748"/>
      <c r="VGS5" s="748"/>
      <c r="VGT5" s="747"/>
      <c r="VGU5" s="748"/>
      <c r="VGV5" s="748"/>
      <c r="VGW5" s="748"/>
      <c r="VGX5" s="748"/>
      <c r="VGY5" s="748"/>
      <c r="VGZ5" s="748"/>
      <c r="VHA5" s="748"/>
      <c r="VHB5" s="748"/>
      <c r="VHC5" s="748"/>
      <c r="VHD5" s="748"/>
      <c r="VHE5" s="748"/>
      <c r="VHF5" s="748"/>
      <c r="VHG5" s="748"/>
      <c r="VHH5" s="748"/>
      <c r="VHI5" s="748"/>
      <c r="VHJ5" s="748"/>
      <c r="VHK5" s="748"/>
      <c r="VHL5" s="748"/>
      <c r="VHM5" s="748"/>
      <c r="VHN5" s="748"/>
      <c r="VHO5" s="748"/>
      <c r="VHP5" s="748"/>
      <c r="VHQ5" s="748"/>
      <c r="VHR5" s="748"/>
      <c r="VHS5" s="748"/>
      <c r="VHT5" s="748"/>
      <c r="VHU5" s="748"/>
      <c r="VHV5" s="748"/>
      <c r="VHW5" s="748"/>
      <c r="VHX5" s="748"/>
      <c r="VHY5" s="747"/>
      <c r="VHZ5" s="748"/>
      <c r="VIA5" s="748"/>
      <c r="VIB5" s="748"/>
      <c r="VIC5" s="748"/>
      <c r="VID5" s="748"/>
      <c r="VIE5" s="748"/>
      <c r="VIF5" s="748"/>
      <c r="VIG5" s="748"/>
      <c r="VIH5" s="748"/>
      <c r="VII5" s="748"/>
      <c r="VIJ5" s="748"/>
      <c r="VIK5" s="748"/>
      <c r="VIL5" s="748"/>
      <c r="VIM5" s="748"/>
      <c r="VIN5" s="748"/>
      <c r="VIO5" s="748"/>
      <c r="VIP5" s="748"/>
      <c r="VIQ5" s="748"/>
      <c r="VIR5" s="748"/>
      <c r="VIS5" s="748"/>
      <c r="VIT5" s="748"/>
      <c r="VIU5" s="748"/>
      <c r="VIV5" s="748"/>
      <c r="VIW5" s="748"/>
      <c r="VIX5" s="748"/>
      <c r="VIY5" s="748"/>
      <c r="VIZ5" s="748"/>
      <c r="VJA5" s="748"/>
      <c r="VJB5" s="748"/>
      <c r="VJC5" s="748"/>
      <c r="VJD5" s="747"/>
      <c r="VJE5" s="748"/>
      <c r="VJF5" s="748"/>
      <c r="VJG5" s="748"/>
      <c r="VJH5" s="748"/>
      <c r="VJI5" s="748"/>
      <c r="VJJ5" s="748"/>
      <c r="VJK5" s="748"/>
      <c r="VJL5" s="748"/>
      <c r="VJM5" s="748"/>
      <c r="VJN5" s="748"/>
      <c r="VJO5" s="748"/>
      <c r="VJP5" s="748"/>
      <c r="VJQ5" s="748"/>
      <c r="VJR5" s="748"/>
      <c r="VJS5" s="748"/>
      <c r="VJT5" s="748"/>
      <c r="VJU5" s="748"/>
      <c r="VJV5" s="748"/>
      <c r="VJW5" s="748"/>
      <c r="VJX5" s="748"/>
      <c r="VJY5" s="748"/>
      <c r="VJZ5" s="748"/>
      <c r="VKA5" s="748"/>
      <c r="VKB5" s="748"/>
      <c r="VKC5" s="748"/>
      <c r="VKD5" s="748"/>
      <c r="VKE5" s="748"/>
      <c r="VKF5" s="748"/>
      <c r="VKG5" s="748"/>
      <c r="VKH5" s="748"/>
      <c r="VKI5" s="747"/>
      <c r="VKJ5" s="748"/>
      <c r="VKK5" s="748"/>
      <c r="VKL5" s="748"/>
      <c r="VKM5" s="748"/>
      <c r="VKN5" s="748"/>
      <c r="VKO5" s="748"/>
      <c r="VKP5" s="748"/>
      <c r="VKQ5" s="748"/>
      <c r="VKR5" s="748"/>
      <c r="VKS5" s="748"/>
      <c r="VKT5" s="748"/>
      <c r="VKU5" s="748"/>
      <c r="VKV5" s="748"/>
      <c r="VKW5" s="748"/>
      <c r="VKX5" s="748"/>
      <c r="VKY5" s="748"/>
      <c r="VKZ5" s="748"/>
      <c r="VLA5" s="748"/>
      <c r="VLB5" s="748"/>
      <c r="VLC5" s="748"/>
      <c r="VLD5" s="748"/>
      <c r="VLE5" s="748"/>
      <c r="VLF5" s="748"/>
      <c r="VLG5" s="748"/>
      <c r="VLH5" s="748"/>
      <c r="VLI5" s="748"/>
      <c r="VLJ5" s="748"/>
      <c r="VLK5" s="748"/>
      <c r="VLL5" s="748"/>
      <c r="VLM5" s="748"/>
      <c r="VLN5" s="747"/>
      <c r="VLO5" s="748"/>
      <c r="VLP5" s="748"/>
      <c r="VLQ5" s="748"/>
      <c r="VLR5" s="748"/>
      <c r="VLS5" s="748"/>
      <c r="VLT5" s="748"/>
      <c r="VLU5" s="748"/>
      <c r="VLV5" s="748"/>
      <c r="VLW5" s="748"/>
      <c r="VLX5" s="748"/>
      <c r="VLY5" s="748"/>
      <c r="VLZ5" s="748"/>
      <c r="VMA5" s="748"/>
      <c r="VMB5" s="748"/>
      <c r="VMC5" s="748"/>
      <c r="VMD5" s="748"/>
      <c r="VME5" s="748"/>
      <c r="VMF5" s="748"/>
      <c r="VMG5" s="748"/>
      <c r="VMH5" s="748"/>
      <c r="VMI5" s="748"/>
      <c r="VMJ5" s="748"/>
      <c r="VMK5" s="748"/>
      <c r="VML5" s="748"/>
      <c r="VMM5" s="748"/>
      <c r="VMN5" s="748"/>
      <c r="VMO5" s="748"/>
      <c r="VMP5" s="748"/>
      <c r="VMQ5" s="748"/>
      <c r="VMR5" s="748"/>
      <c r="VMS5" s="747"/>
      <c r="VMT5" s="748"/>
      <c r="VMU5" s="748"/>
      <c r="VMV5" s="748"/>
      <c r="VMW5" s="748"/>
      <c r="VMX5" s="748"/>
      <c r="VMY5" s="748"/>
      <c r="VMZ5" s="748"/>
      <c r="VNA5" s="748"/>
      <c r="VNB5" s="748"/>
      <c r="VNC5" s="748"/>
      <c r="VND5" s="748"/>
      <c r="VNE5" s="748"/>
      <c r="VNF5" s="748"/>
      <c r="VNG5" s="748"/>
      <c r="VNH5" s="748"/>
      <c r="VNI5" s="748"/>
      <c r="VNJ5" s="748"/>
      <c r="VNK5" s="748"/>
      <c r="VNL5" s="748"/>
      <c r="VNM5" s="748"/>
      <c r="VNN5" s="748"/>
      <c r="VNO5" s="748"/>
      <c r="VNP5" s="748"/>
      <c r="VNQ5" s="748"/>
      <c r="VNR5" s="748"/>
      <c r="VNS5" s="748"/>
      <c r="VNT5" s="748"/>
      <c r="VNU5" s="748"/>
      <c r="VNV5" s="748"/>
      <c r="VNW5" s="748"/>
      <c r="VNX5" s="747"/>
      <c r="VNY5" s="748"/>
      <c r="VNZ5" s="748"/>
      <c r="VOA5" s="748"/>
      <c r="VOB5" s="748"/>
      <c r="VOC5" s="748"/>
      <c r="VOD5" s="748"/>
      <c r="VOE5" s="748"/>
      <c r="VOF5" s="748"/>
      <c r="VOG5" s="748"/>
      <c r="VOH5" s="748"/>
      <c r="VOI5" s="748"/>
      <c r="VOJ5" s="748"/>
      <c r="VOK5" s="748"/>
      <c r="VOL5" s="748"/>
      <c r="VOM5" s="748"/>
      <c r="VON5" s="748"/>
      <c r="VOO5" s="748"/>
      <c r="VOP5" s="748"/>
      <c r="VOQ5" s="748"/>
      <c r="VOR5" s="748"/>
      <c r="VOS5" s="748"/>
      <c r="VOT5" s="748"/>
      <c r="VOU5" s="748"/>
      <c r="VOV5" s="748"/>
      <c r="VOW5" s="748"/>
      <c r="VOX5" s="748"/>
      <c r="VOY5" s="748"/>
      <c r="VOZ5" s="748"/>
      <c r="VPA5" s="748"/>
      <c r="VPB5" s="748"/>
      <c r="VPC5" s="747"/>
      <c r="VPD5" s="748"/>
      <c r="VPE5" s="748"/>
      <c r="VPF5" s="748"/>
      <c r="VPG5" s="748"/>
      <c r="VPH5" s="748"/>
      <c r="VPI5" s="748"/>
      <c r="VPJ5" s="748"/>
      <c r="VPK5" s="748"/>
      <c r="VPL5" s="748"/>
      <c r="VPM5" s="748"/>
      <c r="VPN5" s="748"/>
      <c r="VPO5" s="748"/>
      <c r="VPP5" s="748"/>
      <c r="VPQ5" s="748"/>
      <c r="VPR5" s="748"/>
      <c r="VPS5" s="748"/>
      <c r="VPT5" s="748"/>
      <c r="VPU5" s="748"/>
      <c r="VPV5" s="748"/>
      <c r="VPW5" s="748"/>
      <c r="VPX5" s="748"/>
      <c r="VPY5" s="748"/>
      <c r="VPZ5" s="748"/>
      <c r="VQA5" s="748"/>
      <c r="VQB5" s="748"/>
      <c r="VQC5" s="748"/>
      <c r="VQD5" s="748"/>
      <c r="VQE5" s="748"/>
      <c r="VQF5" s="748"/>
      <c r="VQG5" s="748"/>
      <c r="VQH5" s="747"/>
      <c r="VQI5" s="748"/>
      <c r="VQJ5" s="748"/>
      <c r="VQK5" s="748"/>
      <c r="VQL5" s="748"/>
      <c r="VQM5" s="748"/>
      <c r="VQN5" s="748"/>
      <c r="VQO5" s="748"/>
      <c r="VQP5" s="748"/>
      <c r="VQQ5" s="748"/>
      <c r="VQR5" s="748"/>
      <c r="VQS5" s="748"/>
      <c r="VQT5" s="748"/>
      <c r="VQU5" s="748"/>
      <c r="VQV5" s="748"/>
      <c r="VQW5" s="748"/>
      <c r="VQX5" s="748"/>
      <c r="VQY5" s="748"/>
      <c r="VQZ5" s="748"/>
      <c r="VRA5" s="748"/>
      <c r="VRB5" s="748"/>
      <c r="VRC5" s="748"/>
      <c r="VRD5" s="748"/>
      <c r="VRE5" s="748"/>
      <c r="VRF5" s="748"/>
      <c r="VRG5" s="748"/>
      <c r="VRH5" s="748"/>
      <c r="VRI5" s="748"/>
      <c r="VRJ5" s="748"/>
      <c r="VRK5" s="748"/>
      <c r="VRL5" s="748"/>
      <c r="VRM5" s="747"/>
      <c r="VRN5" s="748"/>
      <c r="VRO5" s="748"/>
      <c r="VRP5" s="748"/>
      <c r="VRQ5" s="748"/>
      <c r="VRR5" s="748"/>
      <c r="VRS5" s="748"/>
      <c r="VRT5" s="748"/>
      <c r="VRU5" s="748"/>
      <c r="VRV5" s="748"/>
      <c r="VRW5" s="748"/>
      <c r="VRX5" s="748"/>
      <c r="VRY5" s="748"/>
      <c r="VRZ5" s="748"/>
      <c r="VSA5" s="748"/>
      <c r="VSB5" s="748"/>
      <c r="VSC5" s="748"/>
      <c r="VSD5" s="748"/>
      <c r="VSE5" s="748"/>
      <c r="VSF5" s="748"/>
      <c r="VSG5" s="748"/>
      <c r="VSH5" s="748"/>
      <c r="VSI5" s="748"/>
      <c r="VSJ5" s="748"/>
      <c r="VSK5" s="748"/>
      <c r="VSL5" s="748"/>
      <c r="VSM5" s="748"/>
      <c r="VSN5" s="748"/>
      <c r="VSO5" s="748"/>
      <c r="VSP5" s="748"/>
      <c r="VSQ5" s="748"/>
      <c r="VSR5" s="747"/>
      <c r="VSS5" s="748"/>
      <c r="VST5" s="748"/>
      <c r="VSU5" s="748"/>
      <c r="VSV5" s="748"/>
      <c r="VSW5" s="748"/>
      <c r="VSX5" s="748"/>
      <c r="VSY5" s="748"/>
      <c r="VSZ5" s="748"/>
      <c r="VTA5" s="748"/>
      <c r="VTB5" s="748"/>
      <c r="VTC5" s="748"/>
      <c r="VTD5" s="748"/>
      <c r="VTE5" s="748"/>
      <c r="VTF5" s="748"/>
      <c r="VTG5" s="748"/>
      <c r="VTH5" s="748"/>
      <c r="VTI5" s="748"/>
      <c r="VTJ5" s="748"/>
      <c r="VTK5" s="748"/>
      <c r="VTL5" s="748"/>
      <c r="VTM5" s="748"/>
      <c r="VTN5" s="748"/>
      <c r="VTO5" s="748"/>
      <c r="VTP5" s="748"/>
      <c r="VTQ5" s="748"/>
      <c r="VTR5" s="748"/>
      <c r="VTS5" s="748"/>
      <c r="VTT5" s="748"/>
      <c r="VTU5" s="748"/>
      <c r="VTV5" s="748"/>
      <c r="VTW5" s="747"/>
      <c r="VTX5" s="748"/>
      <c r="VTY5" s="748"/>
      <c r="VTZ5" s="748"/>
      <c r="VUA5" s="748"/>
      <c r="VUB5" s="748"/>
      <c r="VUC5" s="748"/>
      <c r="VUD5" s="748"/>
      <c r="VUE5" s="748"/>
      <c r="VUF5" s="748"/>
      <c r="VUG5" s="748"/>
      <c r="VUH5" s="748"/>
      <c r="VUI5" s="748"/>
      <c r="VUJ5" s="748"/>
      <c r="VUK5" s="748"/>
      <c r="VUL5" s="748"/>
      <c r="VUM5" s="748"/>
      <c r="VUN5" s="748"/>
      <c r="VUO5" s="748"/>
      <c r="VUP5" s="748"/>
      <c r="VUQ5" s="748"/>
      <c r="VUR5" s="748"/>
      <c r="VUS5" s="748"/>
      <c r="VUT5" s="748"/>
      <c r="VUU5" s="748"/>
      <c r="VUV5" s="748"/>
      <c r="VUW5" s="748"/>
      <c r="VUX5" s="748"/>
      <c r="VUY5" s="748"/>
      <c r="VUZ5" s="748"/>
      <c r="VVA5" s="748"/>
      <c r="VVB5" s="747"/>
      <c r="VVC5" s="748"/>
      <c r="VVD5" s="748"/>
      <c r="VVE5" s="748"/>
      <c r="VVF5" s="748"/>
      <c r="VVG5" s="748"/>
      <c r="VVH5" s="748"/>
      <c r="VVI5" s="748"/>
      <c r="VVJ5" s="748"/>
      <c r="VVK5" s="748"/>
      <c r="VVL5" s="748"/>
      <c r="VVM5" s="748"/>
      <c r="VVN5" s="748"/>
      <c r="VVO5" s="748"/>
      <c r="VVP5" s="748"/>
      <c r="VVQ5" s="748"/>
      <c r="VVR5" s="748"/>
      <c r="VVS5" s="748"/>
      <c r="VVT5" s="748"/>
      <c r="VVU5" s="748"/>
      <c r="VVV5" s="748"/>
      <c r="VVW5" s="748"/>
      <c r="VVX5" s="748"/>
      <c r="VVY5" s="748"/>
      <c r="VVZ5" s="748"/>
      <c r="VWA5" s="748"/>
      <c r="VWB5" s="748"/>
      <c r="VWC5" s="748"/>
      <c r="VWD5" s="748"/>
      <c r="VWE5" s="748"/>
      <c r="VWF5" s="748"/>
      <c r="VWG5" s="747"/>
      <c r="VWH5" s="748"/>
      <c r="VWI5" s="748"/>
      <c r="VWJ5" s="748"/>
      <c r="VWK5" s="748"/>
      <c r="VWL5" s="748"/>
      <c r="VWM5" s="748"/>
      <c r="VWN5" s="748"/>
      <c r="VWO5" s="748"/>
      <c r="VWP5" s="748"/>
      <c r="VWQ5" s="748"/>
      <c r="VWR5" s="748"/>
      <c r="VWS5" s="748"/>
      <c r="VWT5" s="748"/>
      <c r="VWU5" s="748"/>
      <c r="VWV5" s="748"/>
      <c r="VWW5" s="748"/>
      <c r="VWX5" s="748"/>
      <c r="VWY5" s="748"/>
      <c r="VWZ5" s="748"/>
      <c r="VXA5" s="748"/>
      <c r="VXB5" s="748"/>
      <c r="VXC5" s="748"/>
      <c r="VXD5" s="748"/>
      <c r="VXE5" s="748"/>
      <c r="VXF5" s="748"/>
      <c r="VXG5" s="748"/>
      <c r="VXH5" s="748"/>
      <c r="VXI5" s="748"/>
      <c r="VXJ5" s="748"/>
      <c r="VXK5" s="748"/>
      <c r="VXL5" s="747"/>
      <c r="VXM5" s="748"/>
      <c r="VXN5" s="748"/>
      <c r="VXO5" s="748"/>
      <c r="VXP5" s="748"/>
      <c r="VXQ5" s="748"/>
      <c r="VXR5" s="748"/>
      <c r="VXS5" s="748"/>
      <c r="VXT5" s="748"/>
      <c r="VXU5" s="748"/>
      <c r="VXV5" s="748"/>
      <c r="VXW5" s="748"/>
      <c r="VXX5" s="748"/>
      <c r="VXY5" s="748"/>
      <c r="VXZ5" s="748"/>
      <c r="VYA5" s="748"/>
      <c r="VYB5" s="748"/>
      <c r="VYC5" s="748"/>
      <c r="VYD5" s="748"/>
      <c r="VYE5" s="748"/>
      <c r="VYF5" s="748"/>
      <c r="VYG5" s="748"/>
      <c r="VYH5" s="748"/>
      <c r="VYI5" s="748"/>
      <c r="VYJ5" s="748"/>
      <c r="VYK5" s="748"/>
      <c r="VYL5" s="748"/>
      <c r="VYM5" s="748"/>
      <c r="VYN5" s="748"/>
      <c r="VYO5" s="748"/>
      <c r="VYP5" s="748"/>
      <c r="VYQ5" s="747"/>
      <c r="VYR5" s="748"/>
      <c r="VYS5" s="748"/>
      <c r="VYT5" s="748"/>
      <c r="VYU5" s="748"/>
      <c r="VYV5" s="748"/>
      <c r="VYW5" s="748"/>
      <c r="VYX5" s="748"/>
      <c r="VYY5" s="748"/>
      <c r="VYZ5" s="748"/>
      <c r="VZA5" s="748"/>
      <c r="VZB5" s="748"/>
      <c r="VZC5" s="748"/>
      <c r="VZD5" s="748"/>
      <c r="VZE5" s="748"/>
      <c r="VZF5" s="748"/>
      <c r="VZG5" s="748"/>
      <c r="VZH5" s="748"/>
      <c r="VZI5" s="748"/>
      <c r="VZJ5" s="748"/>
      <c r="VZK5" s="748"/>
      <c r="VZL5" s="748"/>
      <c r="VZM5" s="748"/>
      <c r="VZN5" s="748"/>
      <c r="VZO5" s="748"/>
      <c r="VZP5" s="748"/>
      <c r="VZQ5" s="748"/>
      <c r="VZR5" s="748"/>
      <c r="VZS5" s="748"/>
      <c r="VZT5" s="748"/>
      <c r="VZU5" s="748"/>
      <c r="VZV5" s="747"/>
      <c r="VZW5" s="748"/>
      <c r="VZX5" s="748"/>
      <c r="VZY5" s="748"/>
      <c r="VZZ5" s="748"/>
      <c r="WAA5" s="748"/>
      <c r="WAB5" s="748"/>
      <c r="WAC5" s="748"/>
      <c r="WAD5" s="748"/>
      <c r="WAE5" s="748"/>
      <c r="WAF5" s="748"/>
      <c r="WAG5" s="748"/>
      <c r="WAH5" s="748"/>
      <c r="WAI5" s="748"/>
      <c r="WAJ5" s="748"/>
      <c r="WAK5" s="748"/>
      <c r="WAL5" s="748"/>
      <c r="WAM5" s="748"/>
      <c r="WAN5" s="748"/>
      <c r="WAO5" s="748"/>
      <c r="WAP5" s="748"/>
      <c r="WAQ5" s="748"/>
      <c r="WAR5" s="748"/>
      <c r="WAS5" s="748"/>
      <c r="WAT5" s="748"/>
      <c r="WAU5" s="748"/>
      <c r="WAV5" s="748"/>
      <c r="WAW5" s="748"/>
      <c r="WAX5" s="748"/>
      <c r="WAY5" s="748"/>
      <c r="WAZ5" s="748"/>
      <c r="WBA5" s="747"/>
      <c r="WBB5" s="748"/>
      <c r="WBC5" s="748"/>
      <c r="WBD5" s="748"/>
      <c r="WBE5" s="748"/>
      <c r="WBF5" s="748"/>
      <c r="WBG5" s="748"/>
      <c r="WBH5" s="748"/>
      <c r="WBI5" s="748"/>
      <c r="WBJ5" s="748"/>
      <c r="WBK5" s="748"/>
      <c r="WBL5" s="748"/>
      <c r="WBM5" s="748"/>
      <c r="WBN5" s="748"/>
      <c r="WBO5" s="748"/>
      <c r="WBP5" s="748"/>
      <c r="WBQ5" s="748"/>
      <c r="WBR5" s="748"/>
      <c r="WBS5" s="748"/>
      <c r="WBT5" s="748"/>
      <c r="WBU5" s="748"/>
      <c r="WBV5" s="748"/>
      <c r="WBW5" s="748"/>
      <c r="WBX5" s="748"/>
      <c r="WBY5" s="748"/>
      <c r="WBZ5" s="748"/>
      <c r="WCA5" s="748"/>
      <c r="WCB5" s="748"/>
      <c r="WCC5" s="748"/>
      <c r="WCD5" s="748"/>
      <c r="WCE5" s="748"/>
      <c r="WCF5" s="747"/>
      <c r="WCG5" s="748"/>
      <c r="WCH5" s="748"/>
      <c r="WCI5" s="748"/>
      <c r="WCJ5" s="748"/>
      <c r="WCK5" s="748"/>
      <c r="WCL5" s="748"/>
      <c r="WCM5" s="748"/>
      <c r="WCN5" s="748"/>
      <c r="WCO5" s="748"/>
      <c r="WCP5" s="748"/>
      <c r="WCQ5" s="748"/>
      <c r="WCR5" s="748"/>
      <c r="WCS5" s="748"/>
      <c r="WCT5" s="748"/>
      <c r="WCU5" s="748"/>
      <c r="WCV5" s="748"/>
      <c r="WCW5" s="748"/>
      <c r="WCX5" s="748"/>
      <c r="WCY5" s="748"/>
      <c r="WCZ5" s="748"/>
      <c r="WDA5" s="748"/>
      <c r="WDB5" s="748"/>
      <c r="WDC5" s="748"/>
      <c r="WDD5" s="748"/>
      <c r="WDE5" s="748"/>
      <c r="WDF5" s="748"/>
      <c r="WDG5" s="748"/>
      <c r="WDH5" s="748"/>
      <c r="WDI5" s="748"/>
      <c r="WDJ5" s="748"/>
      <c r="WDK5" s="747"/>
      <c r="WDL5" s="748"/>
      <c r="WDM5" s="748"/>
      <c r="WDN5" s="748"/>
      <c r="WDO5" s="748"/>
      <c r="WDP5" s="748"/>
      <c r="WDQ5" s="748"/>
      <c r="WDR5" s="748"/>
      <c r="WDS5" s="748"/>
      <c r="WDT5" s="748"/>
      <c r="WDU5" s="748"/>
      <c r="WDV5" s="748"/>
      <c r="WDW5" s="748"/>
      <c r="WDX5" s="748"/>
      <c r="WDY5" s="748"/>
      <c r="WDZ5" s="748"/>
      <c r="WEA5" s="748"/>
      <c r="WEB5" s="748"/>
      <c r="WEC5" s="748"/>
      <c r="WED5" s="748"/>
      <c r="WEE5" s="748"/>
      <c r="WEF5" s="748"/>
      <c r="WEG5" s="748"/>
      <c r="WEH5" s="748"/>
      <c r="WEI5" s="748"/>
      <c r="WEJ5" s="748"/>
      <c r="WEK5" s="748"/>
      <c r="WEL5" s="748"/>
      <c r="WEM5" s="748"/>
      <c r="WEN5" s="748"/>
      <c r="WEO5" s="748"/>
      <c r="WEP5" s="747"/>
      <c r="WEQ5" s="748"/>
      <c r="WER5" s="748"/>
      <c r="WES5" s="748"/>
      <c r="WET5" s="748"/>
      <c r="WEU5" s="748"/>
      <c r="WEV5" s="748"/>
      <c r="WEW5" s="748"/>
      <c r="WEX5" s="748"/>
      <c r="WEY5" s="748"/>
      <c r="WEZ5" s="748"/>
      <c r="WFA5" s="748"/>
      <c r="WFB5" s="748"/>
      <c r="WFC5" s="748"/>
      <c r="WFD5" s="748"/>
      <c r="WFE5" s="748"/>
      <c r="WFF5" s="748"/>
      <c r="WFG5" s="748"/>
      <c r="WFH5" s="748"/>
      <c r="WFI5" s="748"/>
      <c r="WFJ5" s="748"/>
      <c r="WFK5" s="748"/>
      <c r="WFL5" s="748"/>
      <c r="WFM5" s="748"/>
      <c r="WFN5" s="748"/>
      <c r="WFO5" s="748"/>
      <c r="WFP5" s="748"/>
      <c r="WFQ5" s="748"/>
      <c r="WFR5" s="748"/>
      <c r="WFS5" s="748"/>
      <c r="WFT5" s="748"/>
      <c r="WFU5" s="747"/>
      <c r="WFV5" s="748"/>
      <c r="WFW5" s="748"/>
      <c r="WFX5" s="748"/>
      <c r="WFY5" s="748"/>
      <c r="WFZ5" s="748"/>
      <c r="WGA5" s="748"/>
      <c r="WGB5" s="748"/>
      <c r="WGC5" s="748"/>
      <c r="WGD5" s="748"/>
      <c r="WGE5" s="748"/>
      <c r="WGF5" s="748"/>
      <c r="WGG5" s="748"/>
      <c r="WGH5" s="748"/>
      <c r="WGI5" s="748"/>
      <c r="WGJ5" s="748"/>
      <c r="WGK5" s="748"/>
      <c r="WGL5" s="748"/>
      <c r="WGM5" s="748"/>
      <c r="WGN5" s="748"/>
      <c r="WGO5" s="748"/>
      <c r="WGP5" s="748"/>
      <c r="WGQ5" s="748"/>
      <c r="WGR5" s="748"/>
      <c r="WGS5" s="748"/>
      <c r="WGT5" s="748"/>
      <c r="WGU5" s="748"/>
      <c r="WGV5" s="748"/>
      <c r="WGW5" s="748"/>
      <c r="WGX5" s="748"/>
      <c r="WGY5" s="748"/>
      <c r="WGZ5" s="747"/>
      <c r="WHA5" s="748"/>
      <c r="WHB5" s="748"/>
      <c r="WHC5" s="748"/>
      <c r="WHD5" s="748"/>
      <c r="WHE5" s="748"/>
      <c r="WHF5" s="748"/>
      <c r="WHG5" s="748"/>
      <c r="WHH5" s="748"/>
      <c r="WHI5" s="748"/>
      <c r="WHJ5" s="748"/>
      <c r="WHK5" s="748"/>
      <c r="WHL5" s="748"/>
      <c r="WHM5" s="748"/>
      <c r="WHN5" s="748"/>
      <c r="WHO5" s="748"/>
      <c r="WHP5" s="748"/>
      <c r="WHQ5" s="748"/>
      <c r="WHR5" s="748"/>
      <c r="WHS5" s="748"/>
      <c r="WHT5" s="748"/>
      <c r="WHU5" s="748"/>
      <c r="WHV5" s="748"/>
      <c r="WHW5" s="748"/>
      <c r="WHX5" s="748"/>
      <c r="WHY5" s="748"/>
      <c r="WHZ5" s="748"/>
      <c r="WIA5" s="748"/>
      <c r="WIB5" s="748"/>
      <c r="WIC5" s="748"/>
      <c r="WID5" s="748"/>
      <c r="WIE5" s="747"/>
      <c r="WIF5" s="748"/>
      <c r="WIG5" s="748"/>
      <c r="WIH5" s="748"/>
      <c r="WII5" s="748"/>
      <c r="WIJ5" s="748"/>
      <c r="WIK5" s="748"/>
      <c r="WIL5" s="748"/>
      <c r="WIM5" s="748"/>
      <c r="WIN5" s="748"/>
      <c r="WIO5" s="748"/>
      <c r="WIP5" s="748"/>
      <c r="WIQ5" s="748"/>
      <c r="WIR5" s="748"/>
      <c r="WIS5" s="748"/>
      <c r="WIT5" s="748"/>
      <c r="WIU5" s="748"/>
      <c r="WIV5" s="748"/>
      <c r="WIW5" s="748"/>
      <c r="WIX5" s="748"/>
      <c r="WIY5" s="748"/>
      <c r="WIZ5" s="748"/>
      <c r="WJA5" s="748"/>
      <c r="WJB5" s="748"/>
      <c r="WJC5" s="748"/>
      <c r="WJD5" s="748"/>
      <c r="WJE5" s="748"/>
      <c r="WJF5" s="748"/>
      <c r="WJG5" s="748"/>
      <c r="WJH5" s="748"/>
      <c r="WJI5" s="748"/>
      <c r="WJJ5" s="747"/>
      <c r="WJK5" s="748"/>
      <c r="WJL5" s="748"/>
      <c r="WJM5" s="748"/>
      <c r="WJN5" s="748"/>
      <c r="WJO5" s="748"/>
      <c r="WJP5" s="748"/>
      <c r="WJQ5" s="748"/>
      <c r="WJR5" s="748"/>
      <c r="WJS5" s="748"/>
      <c r="WJT5" s="748"/>
      <c r="WJU5" s="748"/>
      <c r="WJV5" s="748"/>
      <c r="WJW5" s="748"/>
      <c r="WJX5" s="748"/>
      <c r="WJY5" s="748"/>
      <c r="WJZ5" s="748"/>
      <c r="WKA5" s="748"/>
      <c r="WKB5" s="748"/>
      <c r="WKC5" s="748"/>
      <c r="WKD5" s="748"/>
      <c r="WKE5" s="748"/>
      <c r="WKF5" s="748"/>
      <c r="WKG5" s="748"/>
      <c r="WKH5" s="748"/>
      <c r="WKI5" s="748"/>
      <c r="WKJ5" s="748"/>
      <c r="WKK5" s="748"/>
      <c r="WKL5" s="748"/>
      <c r="WKM5" s="748"/>
      <c r="WKN5" s="748"/>
      <c r="WKO5" s="747"/>
      <c r="WKP5" s="748"/>
      <c r="WKQ5" s="748"/>
      <c r="WKR5" s="748"/>
      <c r="WKS5" s="748"/>
      <c r="WKT5" s="748"/>
      <c r="WKU5" s="748"/>
      <c r="WKV5" s="748"/>
      <c r="WKW5" s="748"/>
      <c r="WKX5" s="748"/>
      <c r="WKY5" s="748"/>
      <c r="WKZ5" s="748"/>
      <c r="WLA5" s="748"/>
      <c r="WLB5" s="748"/>
      <c r="WLC5" s="748"/>
      <c r="WLD5" s="748"/>
      <c r="WLE5" s="748"/>
      <c r="WLF5" s="748"/>
      <c r="WLG5" s="748"/>
      <c r="WLH5" s="748"/>
      <c r="WLI5" s="748"/>
      <c r="WLJ5" s="748"/>
      <c r="WLK5" s="748"/>
      <c r="WLL5" s="748"/>
      <c r="WLM5" s="748"/>
      <c r="WLN5" s="748"/>
      <c r="WLO5" s="748"/>
      <c r="WLP5" s="748"/>
      <c r="WLQ5" s="748"/>
      <c r="WLR5" s="748"/>
      <c r="WLS5" s="748"/>
      <c r="WLT5" s="747"/>
      <c r="WLU5" s="748"/>
      <c r="WLV5" s="748"/>
      <c r="WLW5" s="748"/>
      <c r="WLX5" s="748"/>
      <c r="WLY5" s="748"/>
      <c r="WLZ5" s="748"/>
      <c r="WMA5" s="748"/>
      <c r="WMB5" s="748"/>
      <c r="WMC5" s="748"/>
      <c r="WMD5" s="748"/>
      <c r="WME5" s="748"/>
      <c r="WMF5" s="748"/>
      <c r="WMG5" s="748"/>
      <c r="WMH5" s="748"/>
      <c r="WMI5" s="748"/>
      <c r="WMJ5" s="748"/>
      <c r="WMK5" s="748"/>
      <c r="WML5" s="748"/>
      <c r="WMM5" s="748"/>
      <c r="WMN5" s="748"/>
      <c r="WMO5" s="748"/>
      <c r="WMP5" s="748"/>
      <c r="WMQ5" s="748"/>
      <c r="WMR5" s="748"/>
      <c r="WMS5" s="748"/>
      <c r="WMT5" s="748"/>
      <c r="WMU5" s="748"/>
      <c r="WMV5" s="748"/>
      <c r="WMW5" s="748"/>
      <c r="WMX5" s="748"/>
      <c r="WMY5" s="747"/>
      <c r="WMZ5" s="748"/>
      <c r="WNA5" s="748"/>
      <c r="WNB5" s="748"/>
      <c r="WNC5" s="748"/>
      <c r="WND5" s="748"/>
      <c r="WNE5" s="748"/>
      <c r="WNF5" s="748"/>
      <c r="WNG5" s="748"/>
      <c r="WNH5" s="748"/>
      <c r="WNI5" s="748"/>
      <c r="WNJ5" s="748"/>
      <c r="WNK5" s="748"/>
      <c r="WNL5" s="748"/>
      <c r="WNM5" s="748"/>
      <c r="WNN5" s="748"/>
      <c r="WNO5" s="748"/>
      <c r="WNP5" s="748"/>
      <c r="WNQ5" s="748"/>
      <c r="WNR5" s="748"/>
      <c r="WNS5" s="748"/>
      <c r="WNT5" s="748"/>
      <c r="WNU5" s="748"/>
      <c r="WNV5" s="748"/>
      <c r="WNW5" s="748"/>
      <c r="WNX5" s="748"/>
      <c r="WNY5" s="748"/>
      <c r="WNZ5" s="748"/>
      <c r="WOA5" s="748"/>
      <c r="WOB5" s="748"/>
      <c r="WOC5" s="748"/>
      <c r="WOD5" s="747"/>
      <c r="WOE5" s="748"/>
      <c r="WOF5" s="748"/>
      <c r="WOG5" s="748"/>
      <c r="WOH5" s="748"/>
      <c r="WOI5" s="748"/>
      <c r="WOJ5" s="748"/>
      <c r="WOK5" s="748"/>
      <c r="WOL5" s="748"/>
      <c r="WOM5" s="748"/>
      <c r="WON5" s="748"/>
      <c r="WOO5" s="748"/>
      <c r="WOP5" s="748"/>
      <c r="WOQ5" s="748"/>
      <c r="WOR5" s="748"/>
      <c r="WOS5" s="748"/>
      <c r="WOT5" s="748"/>
      <c r="WOU5" s="748"/>
      <c r="WOV5" s="748"/>
      <c r="WOW5" s="748"/>
      <c r="WOX5" s="748"/>
      <c r="WOY5" s="748"/>
      <c r="WOZ5" s="748"/>
      <c r="WPA5" s="748"/>
      <c r="WPB5" s="748"/>
      <c r="WPC5" s="748"/>
      <c r="WPD5" s="748"/>
      <c r="WPE5" s="748"/>
      <c r="WPF5" s="748"/>
      <c r="WPG5" s="748"/>
      <c r="WPH5" s="748"/>
      <c r="WPI5" s="747"/>
      <c r="WPJ5" s="748"/>
      <c r="WPK5" s="748"/>
      <c r="WPL5" s="748"/>
      <c r="WPM5" s="748"/>
      <c r="WPN5" s="748"/>
      <c r="WPO5" s="748"/>
      <c r="WPP5" s="748"/>
      <c r="WPQ5" s="748"/>
      <c r="WPR5" s="748"/>
      <c r="WPS5" s="748"/>
      <c r="WPT5" s="748"/>
      <c r="WPU5" s="748"/>
      <c r="WPV5" s="748"/>
      <c r="WPW5" s="748"/>
      <c r="WPX5" s="748"/>
      <c r="WPY5" s="748"/>
      <c r="WPZ5" s="748"/>
      <c r="WQA5" s="748"/>
      <c r="WQB5" s="748"/>
      <c r="WQC5" s="748"/>
      <c r="WQD5" s="748"/>
      <c r="WQE5" s="748"/>
      <c r="WQF5" s="748"/>
      <c r="WQG5" s="748"/>
      <c r="WQH5" s="748"/>
      <c r="WQI5" s="748"/>
      <c r="WQJ5" s="748"/>
      <c r="WQK5" s="748"/>
      <c r="WQL5" s="748"/>
      <c r="WQM5" s="748"/>
      <c r="WQN5" s="747"/>
      <c r="WQO5" s="748"/>
      <c r="WQP5" s="748"/>
      <c r="WQQ5" s="748"/>
      <c r="WQR5" s="748"/>
      <c r="WQS5" s="748"/>
      <c r="WQT5" s="748"/>
      <c r="WQU5" s="748"/>
      <c r="WQV5" s="748"/>
      <c r="WQW5" s="748"/>
      <c r="WQX5" s="748"/>
      <c r="WQY5" s="748"/>
      <c r="WQZ5" s="748"/>
      <c r="WRA5" s="748"/>
      <c r="WRB5" s="748"/>
      <c r="WRC5" s="748"/>
      <c r="WRD5" s="748"/>
      <c r="WRE5" s="748"/>
      <c r="WRF5" s="748"/>
      <c r="WRG5" s="748"/>
      <c r="WRH5" s="748"/>
      <c r="WRI5" s="748"/>
      <c r="WRJ5" s="748"/>
      <c r="WRK5" s="748"/>
      <c r="WRL5" s="748"/>
      <c r="WRM5" s="748"/>
      <c r="WRN5" s="748"/>
      <c r="WRO5" s="748"/>
      <c r="WRP5" s="748"/>
      <c r="WRQ5" s="748"/>
      <c r="WRR5" s="748"/>
      <c r="WRS5" s="747"/>
      <c r="WRT5" s="748"/>
      <c r="WRU5" s="748"/>
      <c r="WRV5" s="748"/>
      <c r="WRW5" s="748"/>
      <c r="WRX5" s="748"/>
      <c r="WRY5" s="748"/>
      <c r="WRZ5" s="748"/>
      <c r="WSA5" s="748"/>
      <c r="WSB5" s="748"/>
      <c r="WSC5" s="748"/>
      <c r="WSD5" s="748"/>
      <c r="WSE5" s="748"/>
      <c r="WSF5" s="748"/>
      <c r="WSG5" s="748"/>
      <c r="WSH5" s="748"/>
      <c r="WSI5" s="748"/>
      <c r="WSJ5" s="748"/>
      <c r="WSK5" s="748"/>
      <c r="WSL5" s="748"/>
      <c r="WSM5" s="748"/>
      <c r="WSN5" s="748"/>
      <c r="WSO5" s="748"/>
      <c r="WSP5" s="748"/>
      <c r="WSQ5" s="748"/>
      <c r="WSR5" s="748"/>
      <c r="WSS5" s="748"/>
      <c r="WST5" s="748"/>
      <c r="WSU5" s="748"/>
      <c r="WSV5" s="748"/>
      <c r="WSW5" s="748"/>
      <c r="WSX5" s="747"/>
      <c r="WSY5" s="748"/>
      <c r="WSZ5" s="748"/>
      <c r="WTA5" s="748"/>
      <c r="WTB5" s="748"/>
      <c r="WTC5" s="748"/>
      <c r="WTD5" s="748"/>
      <c r="WTE5" s="748"/>
      <c r="WTF5" s="748"/>
      <c r="WTG5" s="748"/>
      <c r="WTH5" s="748"/>
      <c r="WTI5" s="748"/>
      <c r="WTJ5" s="748"/>
      <c r="WTK5" s="748"/>
      <c r="WTL5" s="748"/>
      <c r="WTM5" s="748"/>
      <c r="WTN5" s="748"/>
      <c r="WTO5" s="748"/>
      <c r="WTP5" s="748"/>
      <c r="WTQ5" s="748"/>
      <c r="WTR5" s="748"/>
      <c r="WTS5" s="748"/>
      <c r="WTT5" s="748"/>
      <c r="WTU5" s="748"/>
      <c r="WTV5" s="748"/>
      <c r="WTW5" s="748"/>
      <c r="WTX5" s="748"/>
      <c r="WTY5" s="748"/>
      <c r="WTZ5" s="748"/>
      <c r="WUA5" s="748"/>
      <c r="WUB5" s="748"/>
      <c r="WUC5" s="747"/>
      <c r="WUD5" s="748"/>
      <c r="WUE5" s="748"/>
      <c r="WUF5" s="748"/>
      <c r="WUG5" s="748"/>
      <c r="WUH5" s="748"/>
      <c r="WUI5" s="748"/>
      <c r="WUJ5" s="748"/>
      <c r="WUK5" s="748"/>
      <c r="WUL5" s="748"/>
      <c r="WUM5" s="748"/>
      <c r="WUN5" s="748"/>
      <c r="WUO5" s="748"/>
      <c r="WUP5" s="748"/>
      <c r="WUQ5" s="748"/>
      <c r="WUR5" s="748"/>
      <c r="WUS5" s="748"/>
      <c r="WUT5" s="748"/>
      <c r="WUU5" s="748"/>
      <c r="WUV5" s="748"/>
      <c r="WUW5" s="748"/>
      <c r="WUX5" s="748"/>
      <c r="WUY5" s="748"/>
      <c r="WUZ5" s="748"/>
      <c r="WVA5" s="748"/>
      <c r="WVB5" s="748"/>
      <c r="WVC5" s="748"/>
      <c r="WVD5" s="748"/>
      <c r="WVE5" s="748"/>
      <c r="WVF5" s="748"/>
      <c r="WVG5" s="748"/>
      <c r="WVH5" s="747"/>
      <c r="WVI5" s="748"/>
      <c r="WVJ5" s="748"/>
      <c r="WVK5" s="748"/>
      <c r="WVL5" s="748"/>
      <c r="WVM5" s="748"/>
      <c r="WVN5" s="748"/>
      <c r="WVO5" s="748"/>
      <c r="WVP5" s="748"/>
      <c r="WVQ5" s="748"/>
      <c r="WVR5" s="748"/>
      <c r="WVS5" s="748"/>
      <c r="WVT5" s="748"/>
      <c r="WVU5" s="748"/>
      <c r="WVV5" s="748"/>
      <c r="WVW5" s="748"/>
      <c r="WVX5" s="748"/>
      <c r="WVY5" s="748"/>
      <c r="WVZ5" s="748"/>
      <c r="WWA5" s="748"/>
      <c r="WWB5" s="748"/>
      <c r="WWC5" s="748"/>
      <c r="WWD5" s="748"/>
      <c r="WWE5" s="748"/>
      <c r="WWF5" s="748"/>
      <c r="WWG5" s="748"/>
      <c r="WWH5" s="748"/>
      <c r="WWI5" s="748"/>
      <c r="WWJ5" s="748"/>
      <c r="WWK5" s="748"/>
      <c r="WWL5" s="748"/>
      <c r="WWM5" s="747"/>
      <c r="WWN5" s="748"/>
      <c r="WWO5" s="748"/>
      <c r="WWP5" s="748"/>
      <c r="WWQ5" s="748"/>
      <c r="WWR5" s="748"/>
      <c r="WWS5" s="748"/>
      <c r="WWT5" s="748"/>
      <c r="WWU5" s="748"/>
      <c r="WWV5" s="748"/>
      <c r="WWW5" s="748"/>
      <c r="WWX5" s="748"/>
      <c r="WWY5" s="748"/>
      <c r="WWZ5" s="748"/>
      <c r="WXA5" s="748"/>
      <c r="WXB5" s="748"/>
      <c r="WXC5" s="748"/>
      <c r="WXD5" s="748"/>
      <c r="WXE5" s="748"/>
      <c r="WXF5" s="748"/>
      <c r="WXG5" s="748"/>
      <c r="WXH5" s="748"/>
      <c r="WXI5" s="748"/>
      <c r="WXJ5" s="748"/>
      <c r="WXK5" s="748"/>
      <c r="WXL5" s="748"/>
      <c r="WXM5" s="748"/>
      <c r="WXN5" s="748"/>
      <c r="WXO5" s="748"/>
      <c r="WXP5" s="748"/>
      <c r="WXQ5" s="748"/>
      <c r="WXR5" s="747"/>
      <c r="WXS5" s="748"/>
      <c r="WXT5" s="748"/>
      <c r="WXU5" s="748"/>
      <c r="WXV5" s="748"/>
      <c r="WXW5" s="748"/>
      <c r="WXX5" s="748"/>
      <c r="WXY5" s="748"/>
      <c r="WXZ5" s="748"/>
      <c r="WYA5" s="748"/>
      <c r="WYB5" s="748"/>
      <c r="WYC5" s="748"/>
      <c r="WYD5" s="748"/>
      <c r="WYE5" s="748"/>
      <c r="WYF5" s="748"/>
      <c r="WYG5" s="748"/>
      <c r="WYH5" s="748"/>
      <c r="WYI5" s="748"/>
      <c r="WYJ5" s="748"/>
      <c r="WYK5" s="748"/>
      <c r="WYL5" s="748"/>
      <c r="WYM5" s="748"/>
      <c r="WYN5" s="748"/>
      <c r="WYO5" s="748"/>
      <c r="WYP5" s="748"/>
      <c r="WYQ5" s="748"/>
      <c r="WYR5" s="748"/>
      <c r="WYS5" s="748"/>
      <c r="WYT5" s="748"/>
      <c r="WYU5" s="748"/>
      <c r="WYV5" s="748"/>
      <c r="WYW5" s="747"/>
      <c r="WYX5" s="748"/>
      <c r="WYY5" s="748"/>
      <c r="WYZ5" s="748"/>
      <c r="WZA5" s="748"/>
      <c r="WZB5" s="748"/>
      <c r="WZC5" s="748"/>
      <c r="WZD5" s="748"/>
      <c r="WZE5" s="748"/>
      <c r="WZF5" s="748"/>
      <c r="WZG5" s="748"/>
      <c r="WZH5" s="748"/>
      <c r="WZI5" s="748"/>
      <c r="WZJ5" s="748"/>
      <c r="WZK5" s="748"/>
      <c r="WZL5" s="748"/>
      <c r="WZM5" s="748"/>
      <c r="WZN5" s="748"/>
      <c r="WZO5" s="748"/>
      <c r="WZP5" s="748"/>
      <c r="WZQ5" s="748"/>
      <c r="WZR5" s="748"/>
      <c r="WZS5" s="748"/>
      <c r="WZT5" s="748"/>
      <c r="WZU5" s="748"/>
      <c r="WZV5" s="748"/>
      <c r="WZW5" s="748"/>
      <c r="WZX5" s="748"/>
      <c r="WZY5" s="748"/>
      <c r="WZZ5" s="748"/>
      <c r="XAA5" s="748"/>
      <c r="XAB5" s="747"/>
      <c r="XAC5" s="748"/>
      <c r="XAD5" s="748"/>
      <c r="XAE5" s="748"/>
      <c r="XAF5" s="748"/>
      <c r="XAG5" s="748"/>
      <c r="XAH5" s="748"/>
      <c r="XAI5" s="748"/>
      <c r="XAJ5" s="748"/>
      <c r="XAK5" s="748"/>
      <c r="XAL5" s="748"/>
      <c r="XAM5" s="748"/>
      <c r="XAN5" s="748"/>
      <c r="XAO5" s="748"/>
      <c r="XAP5" s="748"/>
      <c r="XAQ5" s="748"/>
      <c r="XAR5" s="748"/>
      <c r="XAS5" s="748"/>
      <c r="XAT5" s="748"/>
      <c r="XAU5" s="748"/>
      <c r="XAV5" s="748"/>
      <c r="XAW5" s="748"/>
      <c r="XAX5" s="748"/>
      <c r="XAY5" s="748"/>
      <c r="XAZ5" s="748"/>
      <c r="XBA5" s="748"/>
      <c r="XBB5" s="748"/>
      <c r="XBC5" s="748"/>
      <c r="XBD5" s="748"/>
      <c r="XBE5" s="748"/>
      <c r="XBF5" s="748"/>
      <c r="XBG5" s="747"/>
      <c r="XBH5" s="748"/>
      <c r="XBI5" s="748"/>
      <c r="XBJ5" s="748"/>
      <c r="XBK5" s="748"/>
      <c r="XBL5" s="748"/>
      <c r="XBM5" s="748"/>
      <c r="XBN5" s="748"/>
      <c r="XBO5" s="748"/>
      <c r="XBP5" s="748"/>
      <c r="XBQ5" s="748"/>
      <c r="XBR5" s="748"/>
      <c r="XBS5" s="748"/>
      <c r="XBT5" s="748"/>
      <c r="XBU5" s="748"/>
      <c r="XBV5" s="748"/>
      <c r="XBW5" s="748"/>
      <c r="XBX5" s="748"/>
      <c r="XBY5" s="748"/>
      <c r="XBZ5" s="748"/>
      <c r="XCA5" s="748"/>
      <c r="XCB5" s="748"/>
      <c r="XCC5" s="748"/>
      <c r="XCD5" s="748"/>
      <c r="XCE5" s="748"/>
      <c r="XCF5" s="748"/>
      <c r="XCG5" s="748"/>
      <c r="XCH5" s="748"/>
      <c r="XCI5" s="748"/>
      <c r="XCJ5" s="748"/>
      <c r="XCK5" s="748"/>
      <c r="XCL5" s="747"/>
      <c r="XCM5" s="748"/>
      <c r="XCN5" s="748"/>
      <c r="XCO5" s="748"/>
      <c r="XCP5" s="748"/>
      <c r="XCQ5" s="748"/>
      <c r="XCR5" s="748"/>
      <c r="XCS5" s="748"/>
      <c r="XCT5" s="748"/>
      <c r="XCU5" s="748"/>
      <c r="XCV5" s="748"/>
      <c r="XCW5" s="748"/>
      <c r="XCX5" s="748"/>
      <c r="XCY5" s="748"/>
      <c r="XCZ5" s="748"/>
      <c r="XDA5" s="748"/>
      <c r="XDB5" s="748"/>
      <c r="XDC5" s="748"/>
      <c r="XDD5" s="748"/>
      <c r="XDE5" s="748"/>
      <c r="XDF5" s="748"/>
      <c r="XDG5" s="748"/>
      <c r="XDH5" s="748"/>
      <c r="XDI5" s="748"/>
      <c r="XDJ5" s="748"/>
      <c r="XDK5" s="748"/>
      <c r="XDL5" s="748"/>
      <c r="XDM5" s="748"/>
      <c r="XDN5" s="748"/>
      <c r="XDO5" s="748"/>
      <c r="XDP5" s="748"/>
      <c r="XDQ5" s="747"/>
      <c r="XDR5" s="748"/>
      <c r="XDS5" s="748"/>
      <c r="XDT5" s="748"/>
      <c r="XDU5" s="748"/>
      <c r="XDV5" s="748"/>
      <c r="XDW5" s="748"/>
      <c r="XDX5" s="748"/>
      <c r="XDY5" s="748"/>
      <c r="XDZ5" s="748"/>
      <c r="XEA5" s="748"/>
      <c r="XEB5" s="748"/>
      <c r="XEC5" s="748"/>
      <c r="XED5" s="748"/>
      <c r="XEE5" s="748"/>
      <c r="XEF5" s="748"/>
    </row>
    <row r="6" spans="1:16360" s="20" customFormat="1" ht="27" customHeight="1" thickBot="1" x14ac:dyDescent="0.4">
      <c r="F6" s="721" t="s">
        <v>355</v>
      </c>
      <c r="G6" s="722"/>
      <c r="H6" s="721">
        <v>45004</v>
      </c>
      <c r="I6" s="722"/>
      <c r="J6" s="721">
        <v>45018</v>
      </c>
      <c r="K6" s="722"/>
      <c r="L6" s="721">
        <v>45032</v>
      </c>
      <c r="M6" s="722"/>
      <c r="N6" s="721">
        <v>45053</v>
      </c>
      <c r="O6" s="722"/>
      <c r="P6" s="721">
        <v>45074</v>
      </c>
      <c r="Q6" s="722"/>
      <c r="R6" s="721">
        <v>45088</v>
      </c>
      <c r="S6" s="722"/>
      <c r="T6" s="721">
        <v>45102</v>
      </c>
      <c r="U6" s="722"/>
      <c r="V6" s="721">
        <v>45116</v>
      </c>
      <c r="W6" s="722"/>
      <c r="X6" s="721">
        <v>45132</v>
      </c>
      <c r="Y6" s="722"/>
      <c r="Z6" s="721">
        <v>45159</v>
      </c>
      <c r="AA6" s="722"/>
      <c r="AB6" s="719">
        <v>45186</v>
      </c>
      <c r="AC6" s="720"/>
      <c r="AD6" s="719">
        <v>45200</v>
      </c>
      <c r="AE6" s="720"/>
      <c r="AF6" s="721">
        <v>45215</v>
      </c>
      <c r="AG6" s="722"/>
      <c r="AH6" s="721">
        <v>45242</v>
      </c>
      <c r="AI6" s="722"/>
      <c r="AJ6" s="719">
        <v>45250</v>
      </c>
      <c r="AK6" s="720"/>
      <c r="AL6" s="719">
        <v>45256</v>
      </c>
      <c r="AM6" s="720"/>
      <c r="AN6" s="719">
        <v>45270</v>
      </c>
      <c r="AO6" s="720"/>
    </row>
    <row r="7" spans="1:16360" s="39" customFormat="1" ht="16.5" customHeight="1" x14ac:dyDescent="0.35">
      <c r="A7" s="750" t="s">
        <v>340</v>
      </c>
      <c r="B7" s="751"/>
      <c r="C7" s="751"/>
      <c r="D7" s="751"/>
      <c r="E7" s="752"/>
      <c r="F7" s="715" t="s">
        <v>333</v>
      </c>
      <c r="G7" s="723"/>
      <c r="H7" s="715" t="s">
        <v>371</v>
      </c>
      <c r="I7" s="723"/>
      <c r="J7" s="715" t="s">
        <v>405</v>
      </c>
      <c r="K7" s="723"/>
      <c r="L7" s="715" t="s">
        <v>416</v>
      </c>
      <c r="M7" s="723"/>
      <c r="N7" s="715" t="s">
        <v>425</v>
      </c>
      <c r="O7" s="723"/>
      <c r="P7" s="715" t="s">
        <v>431</v>
      </c>
      <c r="Q7" s="723"/>
      <c r="R7" s="715" t="s">
        <v>454</v>
      </c>
      <c r="S7" s="723"/>
      <c r="T7" s="715" t="s">
        <v>470</v>
      </c>
      <c r="U7" s="723"/>
      <c r="V7" s="715" t="s">
        <v>486</v>
      </c>
      <c r="W7" s="723"/>
      <c r="X7" s="715" t="s">
        <v>491</v>
      </c>
      <c r="Y7" s="723"/>
      <c r="Z7" s="715" t="s">
        <v>514</v>
      </c>
      <c r="AA7" s="723"/>
      <c r="AB7" s="715" t="s">
        <v>522</v>
      </c>
      <c r="AC7" s="723"/>
      <c r="AD7" s="715" t="s">
        <v>532</v>
      </c>
      <c r="AE7" s="723"/>
      <c r="AF7" s="715" t="s">
        <v>541</v>
      </c>
      <c r="AG7" s="716"/>
      <c r="AH7" s="715" t="s">
        <v>580</v>
      </c>
      <c r="AI7" s="716"/>
      <c r="AJ7" s="715" t="s">
        <v>581</v>
      </c>
      <c r="AK7" s="716"/>
      <c r="AL7" s="715" t="s">
        <v>590</v>
      </c>
      <c r="AM7" s="716"/>
      <c r="AN7" s="715" t="s">
        <v>583</v>
      </c>
      <c r="AO7" s="716"/>
      <c r="AP7" s="744" t="s">
        <v>130</v>
      </c>
      <c r="AQ7" s="20"/>
      <c r="AR7" s="20"/>
      <c r="AS7" s="20"/>
      <c r="AT7" s="20"/>
    </row>
    <row r="8" spans="1:16360" s="39" customFormat="1" ht="49" customHeight="1" thickBot="1" x14ac:dyDescent="0.4">
      <c r="A8" s="753"/>
      <c r="B8" s="754"/>
      <c r="C8" s="754"/>
      <c r="D8" s="754"/>
      <c r="E8" s="755"/>
      <c r="F8" s="717"/>
      <c r="G8" s="726"/>
      <c r="H8" s="724"/>
      <c r="I8" s="725"/>
      <c r="J8" s="717"/>
      <c r="K8" s="726"/>
      <c r="L8" s="717"/>
      <c r="M8" s="726"/>
      <c r="N8" s="717"/>
      <c r="O8" s="726"/>
      <c r="P8" s="717"/>
      <c r="Q8" s="726"/>
      <c r="R8" s="717"/>
      <c r="S8" s="726"/>
      <c r="T8" s="717"/>
      <c r="U8" s="726"/>
      <c r="V8" s="717"/>
      <c r="W8" s="726"/>
      <c r="X8" s="717"/>
      <c r="Y8" s="726"/>
      <c r="Z8" s="717"/>
      <c r="AA8" s="726"/>
      <c r="AB8" s="724"/>
      <c r="AC8" s="725"/>
      <c r="AD8" s="724"/>
      <c r="AE8" s="725"/>
      <c r="AF8" s="717"/>
      <c r="AG8" s="718"/>
      <c r="AH8" s="717"/>
      <c r="AI8" s="718"/>
      <c r="AJ8" s="717"/>
      <c r="AK8" s="718"/>
      <c r="AL8" s="717"/>
      <c r="AM8" s="718"/>
      <c r="AN8" s="717"/>
      <c r="AO8" s="718"/>
      <c r="AP8" s="745"/>
      <c r="AQ8" s="20"/>
      <c r="AR8" s="20"/>
      <c r="AS8" s="20"/>
      <c r="AT8" s="20"/>
    </row>
    <row r="9" spans="1:16360" s="20" customFormat="1" ht="28" customHeight="1" thickBot="1" x14ac:dyDescent="0.4">
      <c r="A9" s="66" t="s">
        <v>295</v>
      </c>
      <c r="B9" s="319" t="s">
        <v>2</v>
      </c>
      <c r="C9" s="319" t="s">
        <v>172</v>
      </c>
      <c r="D9" s="319" t="s">
        <v>3</v>
      </c>
      <c r="E9" s="319" t="s">
        <v>4</v>
      </c>
      <c r="F9" s="116" t="s">
        <v>5</v>
      </c>
      <c r="G9" s="581" t="s">
        <v>6</v>
      </c>
      <c r="H9" s="122" t="s">
        <v>5</v>
      </c>
      <c r="I9" s="581" t="s">
        <v>6</v>
      </c>
      <c r="J9" s="122" t="s">
        <v>5</v>
      </c>
      <c r="K9" s="581" t="s">
        <v>6</v>
      </c>
      <c r="L9" s="122" t="s">
        <v>5</v>
      </c>
      <c r="M9" s="581" t="s">
        <v>6</v>
      </c>
      <c r="N9" s="122" t="s">
        <v>5</v>
      </c>
      <c r="O9" s="581" t="s">
        <v>6</v>
      </c>
      <c r="P9" s="122" t="s">
        <v>5</v>
      </c>
      <c r="Q9" s="581" t="s">
        <v>6</v>
      </c>
      <c r="R9" s="122" t="s">
        <v>5</v>
      </c>
      <c r="S9" s="581" t="s">
        <v>6</v>
      </c>
      <c r="T9" s="122" t="s">
        <v>5</v>
      </c>
      <c r="U9" s="581" t="s">
        <v>6</v>
      </c>
      <c r="V9" s="122" t="s">
        <v>5</v>
      </c>
      <c r="W9" s="581" t="s">
        <v>6</v>
      </c>
      <c r="X9" s="122" t="s">
        <v>5</v>
      </c>
      <c r="Y9" s="581" t="s">
        <v>6</v>
      </c>
      <c r="Z9" s="122" t="s">
        <v>5</v>
      </c>
      <c r="AA9" s="581" t="s">
        <v>6</v>
      </c>
      <c r="AB9" s="122" t="s">
        <v>5</v>
      </c>
      <c r="AC9" s="581" t="s">
        <v>6</v>
      </c>
      <c r="AD9" s="122" t="s">
        <v>5</v>
      </c>
      <c r="AE9" s="581" t="s">
        <v>6</v>
      </c>
      <c r="AF9" s="122" t="s">
        <v>5</v>
      </c>
      <c r="AG9" s="581" t="s">
        <v>6</v>
      </c>
      <c r="AH9" s="122" t="s">
        <v>5</v>
      </c>
      <c r="AI9" s="581" t="s">
        <v>6</v>
      </c>
      <c r="AJ9" s="116" t="s">
        <v>5</v>
      </c>
      <c r="AK9" s="320" t="s">
        <v>6</v>
      </c>
      <c r="AL9" s="116" t="s">
        <v>5</v>
      </c>
      <c r="AM9" s="320" t="s">
        <v>6</v>
      </c>
      <c r="AN9" s="116" t="s">
        <v>5</v>
      </c>
      <c r="AO9" s="320" t="s">
        <v>6</v>
      </c>
      <c r="AP9" s="746"/>
    </row>
    <row r="10" spans="1:16360" s="20" customFormat="1" ht="20.25" customHeight="1" x14ac:dyDescent="0.35">
      <c r="A10" s="150">
        <v>1</v>
      </c>
      <c r="B10" s="598" t="s">
        <v>150</v>
      </c>
      <c r="C10" s="211">
        <v>2008</v>
      </c>
      <c r="D10" s="599" t="s">
        <v>28</v>
      </c>
      <c r="E10" s="318">
        <f t="shared" ref="E10:E61" si="0">G10+I10+K10+M10+O10+Q10+S10+U10+W10+Y10+AA10+AC10+AE10+AG10+AI10+AK10+AM10+AO10</f>
        <v>972.5</v>
      </c>
      <c r="F10" s="268">
        <v>133</v>
      </c>
      <c r="G10" s="161">
        <v>125</v>
      </c>
      <c r="H10" s="163">
        <v>73</v>
      </c>
      <c r="I10" s="161">
        <v>85</v>
      </c>
      <c r="J10" s="163"/>
      <c r="K10" s="407"/>
      <c r="L10" s="416">
        <v>150</v>
      </c>
      <c r="M10" s="415">
        <v>125</v>
      </c>
      <c r="N10" s="416"/>
      <c r="O10" s="415"/>
      <c r="P10" s="416">
        <v>77</v>
      </c>
      <c r="Q10" s="418">
        <v>47.5</v>
      </c>
      <c r="R10" s="416">
        <v>70</v>
      </c>
      <c r="S10" s="418">
        <v>100</v>
      </c>
      <c r="T10" s="416">
        <v>74</v>
      </c>
      <c r="U10" s="415">
        <v>100</v>
      </c>
      <c r="V10" s="416">
        <v>82</v>
      </c>
      <c r="W10" s="415">
        <v>50</v>
      </c>
      <c r="X10" s="416">
        <v>77</v>
      </c>
      <c r="Y10" s="415">
        <v>40</v>
      </c>
      <c r="Z10" s="416">
        <v>69</v>
      </c>
      <c r="AA10" s="415">
        <v>100</v>
      </c>
      <c r="AB10" s="416"/>
      <c r="AC10" s="511"/>
      <c r="AD10" s="416"/>
      <c r="AE10" s="626"/>
      <c r="AF10" s="416">
        <v>74</v>
      </c>
      <c r="AG10" s="415">
        <v>85</v>
      </c>
      <c r="AH10" s="416">
        <v>76</v>
      </c>
      <c r="AI10" s="415">
        <v>70</v>
      </c>
      <c r="AJ10" s="416">
        <v>77</v>
      </c>
      <c r="AK10" s="415">
        <v>45</v>
      </c>
      <c r="AL10" s="416"/>
      <c r="AM10" s="415"/>
      <c r="AN10" s="416"/>
      <c r="AO10" s="415"/>
      <c r="AP10" s="330">
        <v>1</v>
      </c>
    </row>
    <row r="11" spans="1:16360" s="20" customFormat="1" ht="20.25" customHeight="1" x14ac:dyDescent="0.35">
      <c r="A11" s="151">
        <v>2</v>
      </c>
      <c r="B11" s="223" t="s">
        <v>53</v>
      </c>
      <c r="C11" s="104">
        <v>2008</v>
      </c>
      <c r="D11" s="305" t="s">
        <v>35</v>
      </c>
      <c r="E11" s="318">
        <f>G11+I11+K11+M11+O11+Q11+S11+U11+W11+Y11+AA11+AC11+AE11+AG11+AI11+AK11+AM11+AO11-AK11</f>
        <v>758.5</v>
      </c>
      <c r="F11" s="258"/>
      <c r="G11" s="411"/>
      <c r="H11" s="159">
        <v>73</v>
      </c>
      <c r="I11" s="160">
        <v>85</v>
      </c>
      <c r="J11" s="159">
        <v>74</v>
      </c>
      <c r="K11" s="161">
        <v>100</v>
      </c>
      <c r="L11" s="255">
        <v>152</v>
      </c>
      <c r="M11" s="256">
        <v>62.5</v>
      </c>
      <c r="N11" s="255">
        <v>81</v>
      </c>
      <c r="O11" s="256">
        <v>60</v>
      </c>
      <c r="P11" s="255">
        <v>86</v>
      </c>
      <c r="Q11" s="257">
        <v>3.5</v>
      </c>
      <c r="R11" s="255">
        <v>78</v>
      </c>
      <c r="S11" s="257">
        <v>17.5</v>
      </c>
      <c r="T11" s="255">
        <v>76</v>
      </c>
      <c r="U11" s="256">
        <v>45</v>
      </c>
      <c r="V11" s="255">
        <v>86</v>
      </c>
      <c r="W11" s="256">
        <v>30</v>
      </c>
      <c r="X11" s="255">
        <v>77</v>
      </c>
      <c r="Y11" s="256">
        <v>40</v>
      </c>
      <c r="Z11" s="255"/>
      <c r="AA11" s="512"/>
      <c r="AB11" s="255"/>
      <c r="AC11" s="256"/>
      <c r="AD11" s="255">
        <v>90</v>
      </c>
      <c r="AE11" s="256">
        <v>100</v>
      </c>
      <c r="AF11" s="255">
        <v>76</v>
      </c>
      <c r="AG11" s="256">
        <v>50</v>
      </c>
      <c r="AH11" s="255">
        <v>80</v>
      </c>
      <c r="AI11" s="256">
        <v>45</v>
      </c>
      <c r="AJ11" s="255">
        <v>83</v>
      </c>
      <c r="AK11" s="627">
        <v>8</v>
      </c>
      <c r="AL11" s="255">
        <v>74</v>
      </c>
      <c r="AM11" s="256">
        <v>50</v>
      </c>
      <c r="AN11" s="255">
        <v>78</v>
      </c>
      <c r="AO11" s="256">
        <v>70</v>
      </c>
      <c r="AP11" s="151">
        <v>2</v>
      </c>
    </row>
    <row r="12" spans="1:16360" s="20" customFormat="1" ht="20.25" customHeight="1" x14ac:dyDescent="0.35">
      <c r="A12" s="151">
        <v>3</v>
      </c>
      <c r="B12" s="109" t="s">
        <v>54</v>
      </c>
      <c r="C12" s="61">
        <v>2008</v>
      </c>
      <c r="D12" s="102" t="s">
        <v>39</v>
      </c>
      <c r="E12" s="318">
        <f>G12+I12+K12+M12+O12+Q12+S12+U12+W12+Y12+AA12+AC12+AE12+AG12+AI12+AK12+AM12+AO12-I12-S12-AK12</f>
        <v>752.25</v>
      </c>
      <c r="F12" s="192">
        <v>155</v>
      </c>
      <c r="G12" s="161">
        <v>43.75</v>
      </c>
      <c r="H12" s="159">
        <v>76</v>
      </c>
      <c r="I12" s="411">
        <v>35</v>
      </c>
      <c r="J12" s="159">
        <v>75</v>
      </c>
      <c r="K12" s="160">
        <v>70</v>
      </c>
      <c r="L12" s="255">
        <v>154</v>
      </c>
      <c r="M12" s="256">
        <v>37.5</v>
      </c>
      <c r="N12" s="255">
        <v>81</v>
      </c>
      <c r="O12" s="256">
        <v>60</v>
      </c>
      <c r="P12" s="255">
        <v>77</v>
      </c>
      <c r="Q12" s="257">
        <v>47.5</v>
      </c>
      <c r="R12" s="255">
        <v>81</v>
      </c>
      <c r="S12" s="513">
        <v>8</v>
      </c>
      <c r="T12" s="255">
        <v>83</v>
      </c>
      <c r="U12" s="256">
        <v>10</v>
      </c>
      <c r="V12" s="255">
        <v>79</v>
      </c>
      <c r="W12" s="256">
        <v>85</v>
      </c>
      <c r="X12" s="255">
        <v>77</v>
      </c>
      <c r="Y12" s="256">
        <v>40</v>
      </c>
      <c r="Z12" s="255">
        <v>71</v>
      </c>
      <c r="AA12" s="256">
        <v>70</v>
      </c>
      <c r="AB12" s="255">
        <v>78</v>
      </c>
      <c r="AC12" s="256">
        <v>70</v>
      </c>
      <c r="AD12" s="255">
        <v>83</v>
      </c>
      <c r="AE12" s="256">
        <v>50</v>
      </c>
      <c r="AF12" s="255">
        <v>74</v>
      </c>
      <c r="AG12" s="256">
        <v>85</v>
      </c>
      <c r="AH12" s="255">
        <v>81</v>
      </c>
      <c r="AI12" s="256">
        <v>30</v>
      </c>
      <c r="AJ12" s="255">
        <v>82</v>
      </c>
      <c r="AK12" s="627">
        <v>12.33</v>
      </c>
      <c r="AL12" s="255">
        <v>83</v>
      </c>
      <c r="AM12" s="256">
        <v>13.5</v>
      </c>
      <c r="AN12" s="255">
        <v>80</v>
      </c>
      <c r="AO12" s="256">
        <v>40</v>
      </c>
      <c r="AP12" s="151">
        <v>3</v>
      </c>
    </row>
    <row r="13" spans="1:16360" s="20" customFormat="1" ht="20.25" customHeight="1" x14ac:dyDescent="0.35">
      <c r="A13" s="151">
        <v>4</v>
      </c>
      <c r="B13" s="325" t="s">
        <v>67</v>
      </c>
      <c r="C13" s="104">
        <v>2008</v>
      </c>
      <c r="D13" s="305" t="s">
        <v>39</v>
      </c>
      <c r="E13" s="318">
        <f>G13+I13+K13+M13+O13+Q13+S13+U13+W13+Y13+AA13+AC13+AE13+AG13+AI13+AK13+AM13+AO13-AA13</f>
        <v>743.16</v>
      </c>
      <c r="F13" s="192">
        <v>152</v>
      </c>
      <c r="G13" s="160">
        <v>87.5</v>
      </c>
      <c r="H13" s="159">
        <v>76</v>
      </c>
      <c r="I13" s="161">
        <v>35</v>
      </c>
      <c r="J13" s="159">
        <v>82</v>
      </c>
      <c r="K13" s="411">
        <v>15.66</v>
      </c>
      <c r="L13" s="255">
        <v>151</v>
      </c>
      <c r="M13" s="256">
        <v>87.5</v>
      </c>
      <c r="N13" s="255">
        <v>79</v>
      </c>
      <c r="O13" s="256">
        <v>100</v>
      </c>
      <c r="P13" s="255">
        <v>77</v>
      </c>
      <c r="Q13" s="257">
        <v>47.5</v>
      </c>
      <c r="R13" s="255">
        <v>76</v>
      </c>
      <c r="S13" s="257">
        <v>40</v>
      </c>
      <c r="T13" s="255">
        <v>75</v>
      </c>
      <c r="U13" s="256">
        <v>70</v>
      </c>
      <c r="V13" s="255">
        <v>88</v>
      </c>
      <c r="W13" s="256">
        <v>15</v>
      </c>
      <c r="X13" s="255">
        <v>76</v>
      </c>
      <c r="Y13" s="256">
        <v>70</v>
      </c>
      <c r="Z13" s="255">
        <v>86</v>
      </c>
      <c r="AA13" s="512">
        <v>4.3</v>
      </c>
      <c r="AB13" s="255">
        <v>86</v>
      </c>
      <c r="AC13" s="256">
        <v>20</v>
      </c>
      <c r="AD13" s="255"/>
      <c r="AE13" s="627"/>
      <c r="AF13" s="255">
        <v>79</v>
      </c>
      <c r="AG13" s="256">
        <v>30</v>
      </c>
      <c r="AH13" s="255"/>
      <c r="AI13" s="256"/>
      <c r="AJ13" s="255">
        <v>77</v>
      </c>
      <c r="AK13" s="256">
        <v>45</v>
      </c>
      <c r="AL13" s="255">
        <v>79</v>
      </c>
      <c r="AM13" s="256">
        <v>40</v>
      </c>
      <c r="AN13" s="255">
        <v>80</v>
      </c>
      <c r="AO13" s="256">
        <v>40</v>
      </c>
      <c r="AP13" s="151">
        <v>4</v>
      </c>
    </row>
    <row r="14" spans="1:16360" s="20" customFormat="1" ht="20.25" customHeight="1" x14ac:dyDescent="0.35">
      <c r="A14" s="151">
        <v>5</v>
      </c>
      <c r="B14" s="325" t="s">
        <v>71</v>
      </c>
      <c r="C14" s="104">
        <v>2009</v>
      </c>
      <c r="D14" s="305" t="s">
        <v>29</v>
      </c>
      <c r="E14" s="318">
        <f>G14+I14+K14+M14+O14+Q14+S14+U14+W14+Y14+AA14+AC14+AE14+AG14+AI14+AK14+AM14+AO14-Q14-AK14</f>
        <v>587.24999999999989</v>
      </c>
      <c r="F14" s="192">
        <v>160</v>
      </c>
      <c r="G14" s="160">
        <v>15</v>
      </c>
      <c r="H14" s="159">
        <v>84</v>
      </c>
      <c r="I14" s="161">
        <v>3</v>
      </c>
      <c r="J14" s="159">
        <v>78</v>
      </c>
      <c r="K14" s="160">
        <v>50</v>
      </c>
      <c r="L14" s="255">
        <v>170</v>
      </c>
      <c r="M14" s="256">
        <v>8.75</v>
      </c>
      <c r="N14" s="255">
        <v>89</v>
      </c>
      <c r="O14" s="256">
        <v>11</v>
      </c>
      <c r="P14" s="255">
        <v>88</v>
      </c>
      <c r="Q14" s="430">
        <v>1</v>
      </c>
      <c r="R14" s="255">
        <v>74</v>
      </c>
      <c r="S14" s="257">
        <v>50</v>
      </c>
      <c r="T14" s="255">
        <v>86</v>
      </c>
      <c r="U14" s="256">
        <v>8</v>
      </c>
      <c r="V14" s="255">
        <v>79</v>
      </c>
      <c r="W14" s="256">
        <v>85</v>
      </c>
      <c r="X14" s="255"/>
      <c r="Y14" s="512"/>
      <c r="Z14" s="255">
        <v>74</v>
      </c>
      <c r="AA14" s="256">
        <v>50</v>
      </c>
      <c r="AB14" s="255">
        <v>90</v>
      </c>
      <c r="AC14" s="256">
        <v>8</v>
      </c>
      <c r="AD14" s="255">
        <v>84</v>
      </c>
      <c r="AE14" s="256">
        <v>40</v>
      </c>
      <c r="AF14" s="255">
        <v>84</v>
      </c>
      <c r="AG14" s="256">
        <v>13.5</v>
      </c>
      <c r="AH14" s="255">
        <v>80</v>
      </c>
      <c r="AI14" s="256">
        <v>45</v>
      </c>
      <c r="AJ14" s="255">
        <v>82</v>
      </c>
      <c r="AK14" s="627">
        <v>12.33</v>
      </c>
      <c r="AL14" s="255">
        <v>68</v>
      </c>
      <c r="AM14" s="256">
        <v>100</v>
      </c>
      <c r="AN14" s="255">
        <v>73</v>
      </c>
      <c r="AO14" s="256">
        <v>100</v>
      </c>
      <c r="AP14" s="151">
        <v>5</v>
      </c>
    </row>
    <row r="15" spans="1:16360" s="20" customFormat="1" ht="20.25" customHeight="1" x14ac:dyDescent="0.35">
      <c r="A15" s="151">
        <v>6</v>
      </c>
      <c r="B15" s="508" t="s">
        <v>524</v>
      </c>
      <c r="C15" s="104">
        <v>2008</v>
      </c>
      <c r="D15" s="349" t="s">
        <v>176</v>
      </c>
      <c r="E15" s="318">
        <f t="shared" si="0"/>
        <v>455</v>
      </c>
      <c r="F15" s="192"/>
      <c r="G15" s="160"/>
      <c r="H15" s="159"/>
      <c r="I15" s="160"/>
      <c r="J15" s="159"/>
      <c r="K15" s="160"/>
      <c r="L15" s="255"/>
      <c r="M15" s="256"/>
      <c r="N15" s="255"/>
      <c r="O15" s="415"/>
      <c r="P15" s="255"/>
      <c r="Q15" s="513"/>
      <c r="R15" s="255">
        <v>126</v>
      </c>
      <c r="S15" s="257">
        <v>0</v>
      </c>
      <c r="T15" s="255">
        <v>116</v>
      </c>
      <c r="U15" s="256">
        <v>0</v>
      </c>
      <c r="V15" s="255"/>
      <c r="W15" s="256"/>
      <c r="X15" s="255">
        <v>74</v>
      </c>
      <c r="Y15" s="256">
        <v>100</v>
      </c>
      <c r="Z15" s="255"/>
      <c r="AA15" s="256"/>
      <c r="AB15" s="255">
        <v>70</v>
      </c>
      <c r="AC15" s="256">
        <v>100</v>
      </c>
      <c r="AD15" s="255"/>
      <c r="AE15" s="627"/>
      <c r="AF15" s="255"/>
      <c r="AG15" s="256"/>
      <c r="AH15" s="255">
        <v>73</v>
      </c>
      <c r="AI15" s="256">
        <v>100</v>
      </c>
      <c r="AJ15" s="255">
        <v>73</v>
      </c>
      <c r="AK15" s="256">
        <v>85</v>
      </c>
      <c r="AL15" s="255">
        <v>72</v>
      </c>
      <c r="AM15" s="256">
        <v>70</v>
      </c>
      <c r="AN15" s="255"/>
      <c r="AO15" s="256"/>
      <c r="AP15" s="151">
        <v>6</v>
      </c>
    </row>
    <row r="16" spans="1:16360" s="20" customFormat="1" ht="20.25" customHeight="1" x14ac:dyDescent="0.35">
      <c r="A16" s="151">
        <v>7</v>
      </c>
      <c r="B16" s="325" t="s">
        <v>159</v>
      </c>
      <c r="C16" s="104">
        <v>2009</v>
      </c>
      <c r="D16" s="305" t="s">
        <v>39</v>
      </c>
      <c r="E16" s="318">
        <f>G16+I16+K16+M16+O16+Q16+S16+U16+W16+Y16+AA16+AC16+AE16+AG16+AI16+AK16+AM16+AO16-I16</f>
        <v>352.99</v>
      </c>
      <c r="F16" s="192">
        <v>155</v>
      </c>
      <c r="G16" s="160">
        <v>43.75</v>
      </c>
      <c r="H16" s="159">
        <v>81</v>
      </c>
      <c r="I16" s="411">
        <v>8</v>
      </c>
      <c r="J16" s="159">
        <v>82</v>
      </c>
      <c r="K16" s="160">
        <v>15.66</v>
      </c>
      <c r="L16" s="255">
        <v>153</v>
      </c>
      <c r="M16" s="256">
        <v>50</v>
      </c>
      <c r="N16" s="255">
        <v>83</v>
      </c>
      <c r="O16" s="415">
        <v>30</v>
      </c>
      <c r="P16" s="255">
        <v>77</v>
      </c>
      <c r="Q16" s="257">
        <v>47.5</v>
      </c>
      <c r="R16" s="255">
        <v>77</v>
      </c>
      <c r="S16" s="257">
        <v>30</v>
      </c>
      <c r="T16" s="255">
        <v>89</v>
      </c>
      <c r="U16" s="256">
        <v>3.5</v>
      </c>
      <c r="V16" s="255"/>
      <c r="W16" s="512"/>
      <c r="X16" s="255">
        <v>82</v>
      </c>
      <c r="Y16" s="256">
        <v>12.33</v>
      </c>
      <c r="Z16" s="255">
        <v>76</v>
      </c>
      <c r="AA16" s="256">
        <v>40</v>
      </c>
      <c r="AB16" s="255">
        <v>79</v>
      </c>
      <c r="AC16" s="256">
        <v>50</v>
      </c>
      <c r="AD16" s="255">
        <v>86</v>
      </c>
      <c r="AE16" s="256">
        <v>19.25</v>
      </c>
      <c r="AF16" s="255">
        <v>90</v>
      </c>
      <c r="AG16" s="256">
        <v>5</v>
      </c>
      <c r="AH16" s="255">
        <v>87</v>
      </c>
      <c r="AI16" s="256">
        <v>6</v>
      </c>
      <c r="AJ16" s="255"/>
      <c r="AK16" s="627"/>
      <c r="AL16" s="255"/>
      <c r="AM16" s="256"/>
      <c r="AN16" s="255"/>
      <c r="AO16" s="256"/>
      <c r="AP16" s="151">
        <v>7</v>
      </c>
    </row>
    <row r="17" spans="1:46" s="20" customFormat="1" ht="20.25" customHeight="1" x14ac:dyDescent="0.35">
      <c r="A17" s="151">
        <v>8</v>
      </c>
      <c r="B17" s="325" t="s">
        <v>68</v>
      </c>
      <c r="C17" s="104">
        <v>2008</v>
      </c>
      <c r="D17" s="305" t="s">
        <v>111</v>
      </c>
      <c r="E17" s="318">
        <f>G17+I17+K17+M17+O17+Q17+S17+U17+W17+Y17+AA17+AC17+AE17+AG17+AI17+AK17+AM17+AO17-I17</f>
        <v>328.70000000000005</v>
      </c>
      <c r="F17" s="192">
        <v>159</v>
      </c>
      <c r="G17" s="160">
        <v>18.75</v>
      </c>
      <c r="H17" s="159">
        <v>83</v>
      </c>
      <c r="I17" s="407">
        <v>5</v>
      </c>
      <c r="J17" s="159">
        <v>81</v>
      </c>
      <c r="K17" s="160">
        <v>35</v>
      </c>
      <c r="L17" s="255">
        <v>164</v>
      </c>
      <c r="M17" s="256">
        <v>16.87</v>
      </c>
      <c r="N17" s="255">
        <v>83</v>
      </c>
      <c r="O17" s="256">
        <v>30</v>
      </c>
      <c r="P17" s="255">
        <v>83</v>
      </c>
      <c r="Q17" s="257">
        <v>11.25</v>
      </c>
      <c r="R17" s="255">
        <v>78</v>
      </c>
      <c r="S17" s="257">
        <v>17.5</v>
      </c>
      <c r="T17" s="255">
        <v>82</v>
      </c>
      <c r="U17" s="256">
        <v>13.5</v>
      </c>
      <c r="V17" s="255"/>
      <c r="W17" s="512"/>
      <c r="X17" s="255">
        <v>78</v>
      </c>
      <c r="Y17" s="256">
        <v>20</v>
      </c>
      <c r="Z17" s="255">
        <v>82</v>
      </c>
      <c r="AA17" s="256">
        <v>12.33</v>
      </c>
      <c r="AB17" s="255">
        <v>83</v>
      </c>
      <c r="AC17" s="256">
        <v>35</v>
      </c>
      <c r="AD17" s="255">
        <v>82</v>
      </c>
      <c r="AE17" s="256">
        <v>70</v>
      </c>
      <c r="AF17" s="255">
        <v>94</v>
      </c>
      <c r="AG17" s="627">
        <v>0</v>
      </c>
      <c r="AH17" s="255">
        <v>85</v>
      </c>
      <c r="AI17" s="256">
        <v>13.5</v>
      </c>
      <c r="AJ17" s="255">
        <v>84</v>
      </c>
      <c r="AK17" s="256">
        <v>5</v>
      </c>
      <c r="AL17" s="255">
        <v>84</v>
      </c>
      <c r="AM17" s="256">
        <v>10</v>
      </c>
      <c r="AN17" s="255">
        <v>84</v>
      </c>
      <c r="AO17" s="256">
        <v>20</v>
      </c>
      <c r="AP17" s="151">
        <v>8</v>
      </c>
    </row>
    <row r="18" spans="1:46" s="20" customFormat="1" ht="20.25" customHeight="1" x14ac:dyDescent="0.35">
      <c r="A18" s="151">
        <v>9</v>
      </c>
      <c r="B18" s="325" t="s">
        <v>69</v>
      </c>
      <c r="C18" s="104">
        <v>2008</v>
      </c>
      <c r="D18" s="305" t="s">
        <v>70</v>
      </c>
      <c r="E18" s="318">
        <f t="shared" si="0"/>
        <v>297.33</v>
      </c>
      <c r="F18" s="192">
        <v>162</v>
      </c>
      <c r="G18" s="160">
        <v>5</v>
      </c>
      <c r="H18" s="159">
        <v>80</v>
      </c>
      <c r="I18" s="160">
        <v>10</v>
      </c>
      <c r="J18" s="159">
        <v>90</v>
      </c>
      <c r="K18" s="160">
        <v>2.5</v>
      </c>
      <c r="L18" s="255">
        <v>166</v>
      </c>
      <c r="M18" s="256">
        <v>12.5</v>
      </c>
      <c r="N18" s="255"/>
      <c r="O18" s="411"/>
      <c r="P18" s="255">
        <v>75</v>
      </c>
      <c r="Q18" s="415">
        <v>100</v>
      </c>
      <c r="R18" s="255">
        <v>72</v>
      </c>
      <c r="S18" s="257">
        <v>70</v>
      </c>
      <c r="T18" s="255">
        <v>76</v>
      </c>
      <c r="U18" s="256">
        <v>45</v>
      </c>
      <c r="V18" s="255">
        <v>83</v>
      </c>
      <c r="W18" s="256">
        <v>40</v>
      </c>
      <c r="X18" s="255"/>
      <c r="Y18" s="512"/>
      <c r="Z18" s="255">
        <v>82</v>
      </c>
      <c r="AA18" s="256">
        <v>12.33</v>
      </c>
      <c r="AB18" s="255"/>
      <c r="AC18" s="256"/>
      <c r="AD18" s="255"/>
      <c r="AE18" s="627"/>
      <c r="AF18" s="255"/>
      <c r="AG18" s="256"/>
      <c r="AH18" s="255"/>
      <c r="AI18" s="256"/>
      <c r="AJ18" s="255"/>
      <c r="AK18" s="256"/>
      <c r="AL18" s="255"/>
      <c r="AM18" s="256"/>
      <c r="AN18" s="255"/>
      <c r="AO18" s="256"/>
      <c r="AP18" s="151">
        <v>9</v>
      </c>
    </row>
    <row r="19" spans="1:46" s="20" customFormat="1" ht="20.25" customHeight="1" x14ac:dyDescent="0.35">
      <c r="A19" s="151">
        <v>10</v>
      </c>
      <c r="B19" s="324" t="s">
        <v>155</v>
      </c>
      <c r="C19" s="104">
        <v>2009</v>
      </c>
      <c r="D19" s="110" t="s">
        <v>264</v>
      </c>
      <c r="E19" s="318">
        <f t="shared" si="0"/>
        <v>241.32999999999998</v>
      </c>
      <c r="F19" s="192">
        <v>161</v>
      </c>
      <c r="G19" s="160">
        <v>10</v>
      </c>
      <c r="H19" s="159">
        <v>90</v>
      </c>
      <c r="I19" s="407">
        <v>0</v>
      </c>
      <c r="J19" s="159">
        <v>86</v>
      </c>
      <c r="K19" s="160">
        <v>7</v>
      </c>
      <c r="L19" s="255">
        <v>155</v>
      </c>
      <c r="M19" s="256">
        <v>25</v>
      </c>
      <c r="N19" s="255">
        <v>83</v>
      </c>
      <c r="O19" s="256">
        <v>30</v>
      </c>
      <c r="P19" s="255">
        <v>86</v>
      </c>
      <c r="Q19" s="257">
        <v>3.5</v>
      </c>
      <c r="R19" s="255"/>
      <c r="S19" s="513"/>
      <c r="T19" s="255">
        <v>81</v>
      </c>
      <c r="U19" s="256">
        <v>25</v>
      </c>
      <c r="V19" s="255"/>
      <c r="W19" s="256"/>
      <c r="X19" s="255">
        <v>82</v>
      </c>
      <c r="Y19" s="256">
        <v>12.33</v>
      </c>
      <c r="Z19" s="255"/>
      <c r="AA19" s="256"/>
      <c r="AB19" s="255"/>
      <c r="AC19" s="256"/>
      <c r="AD19" s="255"/>
      <c r="AE19" s="627"/>
      <c r="AF19" s="255">
        <v>84</v>
      </c>
      <c r="AG19" s="256">
        <v>13.5</v>
      </c>
      <c r="AH19" s="255"/>
      <c r="AI19" s="256"/>
      <c r="AJ19" s="255">
        <v>73</v>
      </c>
      <c r="AK19" s="256">
        <v>85</v>
      </c>
      <c r="AL19" s="255">
        <v>81</v>
      </c>
      <c r="AM19" s="256">
        <v>30</v>
      </c>
      <c r="AN19" s="255"/>
      <c r="AO19" s="256"/>
      <c r="AP19" s="151">
        <v>10</v>
      </c>
    </row>
    <row r="20" spans="1:46" s="20" customFormat="1" ht="20.25" customHeight="1" x14ac:dyDescent="0.35">
      <c r="A20" s="151">
        <v>11</v>
      </c>
      <c r="B20" s="323" t="s">
        <v>357</v>
      </c>
      <c r="C20" s="104">
        <v>2009</v>
      </c>
      <c r="D20" s="306" t="s">
        <v>262</v>
      </c>
      <c r="E20" s="318">
        <f>G20+I20+K20+M20+O20+Q20+S20+U20+W20+Y20+AA20+AC20+AE20+AG20+AI20+AK20+AM20+AO20-Y20-AI20</f>
        <v>217.95999999999998</v>
      </c>
      <c r="F20" s="258">
        <v>167</v>
      </c>
      <c r="G20" s="259">
        <v>2.5</v>
      </c>
      <c r="H20" s="159">
        <v>76</v>
      </c>
      <c r="I20" s="160">
        <v>35</v>
      </c>
      <c r="J20" s="159">
        <v>82</v>
      </c>
      <c r="K20" s="160">
        <v>15.66</v>
      </c>
      <c r="L20" s="255">
        <v>176</v>
      </c>
      <c r="M20" s="256">
        <v>3.75</v>
      </c>
      <c r="N20" s="255">
        <v>89</v>
      </c>
      <c r="O20" s="256">
        <v>11</v>
      </c>
      <c r="P20" s="255">
        <v>95</v>
      </c>
      <c r="Q20" s="407">
        <v>0</v>
      </c>
      <c r="R20" s="255">
        <v>86</v>
      </c>
      <c r="S20" s="257">
        <v>4</v>
      </c>
      <c r="T20" s="255">
        <v>82</v>
      </c>
      <c r="U20" s="256">
        <v>13.5</v>
      </c>
      <c r="V20" s="255">
        <v>93</v>
      </c>
      <c r="W20" s="256">
        <v>12</v>
      </c>
      <c r="X20" s="255">
        <v>94</v>
      </c>
      <c r="Y20" s="512">
        <v>1</v>
      </c>
      <c r="Z20" s="255">
        <v>86</v>
      </c>
      <c r="AA20" s="256">
        <v>4.3</v>
      </c>
      <c r="AB20" s="255">
        <v>87</v>
      </c>
      <c r="AC20" s="256">
        <v>13.5</v>
      </c>
      <c r="AD20" s="255">
        <v>86</v>
      </c>
      <c r="AE20" s="256">
        <v>19.25</v>
      </c>
      <c r="AF20" s="255">
        <v>85</v>
      </c>
      <c r="AG20" s="256">
        <v>10</v>
      </c>
      <c r="AH20" s="255">
        <v>92</v>
      </c>
      <c r="AI20" s="627">
        <v>3</v>
      </c>
      <c r="AJ20" s="255">
        <v>81</v>
      </c>
      <c r="AK20" s="256">
        <v>20</v>
      </c>
      <c r="AL20" s="255">
        <v>83</v>
      </c>
      <c r="AM20" s="256">
        <v>13.5</v>
      </c>
      <c r="AN20" s="255">
        <v>80</v>
      </c>
      <c r="AO20" s="256">
        <v>40</v>
      </c>
      <c r="AP20" s="151">
        <v>11</v>
      </c>
    </row>
    <row r="21" spans="1:46" s="20" customFormat="1" ht="20.25" customHeight="1" x14ac:dyDescent="0.35">
      <c r="A21" s="151">
        <v>12</v>
      </c>
      <c r="B21" s="300" t="s">
        <v>226</v>
      </c>
      <c r="C21" s="104">
        <v>2009</v>
      </c>
      <c r="D21" s="305" t="s">
        <v>35</v>
      </c>
      <c r="E21" s="318">
        <f t="shared" si="0"/>
        <v>218.95000000000002</v>
      </c>
      <c r="F21" s="192">
        <v>161</v>
      </c>
      <c r="G21" s="160">
        <v>10</v>
      </c>
      <c r="H21" s="159">
        <v>90</v>
      </c>
      <c r="I21" s="407">
        <v>0</v>
      </c>
      <c r="J21" s="159">
        <v>86</v>
      </c>
      <c r="K21" s="160">
        <v>7</v>
      </c>
      <c r="L21" s="255">
        <v>164</v>
      </c>
      <c r="M21" s="256">
        <v>16.87</v>
      </c>
      <c r="N21" s="255">
        <v>87</v>
      </c>
      <c r="O21" s="256">
        <v>15</v>
      </c>
      <c r="P21" s="255">
        <v>83</v>
      </c>
      <c r="Q21" s="257">
        <v>11.25</v>
      </c>
      <c r="R21" s="255">
        <v>80</v>
      </c>
      <c r="S21" s="257">
        <v>11</v>
      </c>
      <c r="T21" s="255">
        <v>88</v>
      </c>
      <c r="U21" s="256">
        <v>6</v>
      </c>
      <c r="V21" s="255">
        <v>87</v>
      </c>
      <c r="W21" s="256">
        <v>20</v>
      </c>
      <c r="X21" s="255">
        <v>85</v>
      </c>
      <c r="Y21" s="256">
        <v>6</v>
      </c>
      <c r="Z21" s="255">
        <v>81</v>
      </c>
      <c r="AA21" s="256">
        <v>20</v>
      </c>
      <c r="AB21" s="255">
        <v>92</v>
      </c>
      <c r="AC21" s="512">
        <v>4</v>
      </c>
      <c r="AD21" s="255">
        <v>87</v>
      </c>
      <c r="AE21" s="256">
        <v>9</v>
      </c>
      <c r="AF21" s="255">
        <v>77</v>
      </c>
      <c r="AG21" s="256">
        <v>40</v>
      </c>
      <c r="AH21" s="255">
        <v>85</v>
      </c>
      <c r="AI21" s="256">
        <v>13.5</v>
      </c>
      <c r="AJ21" s="255">
        <v>82</v>
      </c>
      <c r="AK21" s="256">
        <v>12.33</v>
      </c>
      <c r="AL21" s="255">
        <v>88</v>
      </c>
      <c r="AM21" s="627">
        <v>7</v>
      </c>
      <c r="AN21" s="255">
        <v>89</v>
      </c>
      <c r="AO21" s="256">
        <v>10</v>
      </c>
      <c r="AP21" s="151">
        <v>12</v>
      </c>
    </row>
    <row r="22" spans="1:46" s="20" customFormat="1" ht="20.25" customHeight="1" x14ac:dyDescent="0.35">
      <c r="A22" s="151">
        <v>13</v>
      </c>
      <c r="B22" s="325" t="s">
        <v>156</v>
      </c>
      <c r="C22" s="104">
        <v>2008</v>
      </c>
      <c r="D22" s="305" t="s">
        <v>39</v>
      </c>
      <c r="E22" s="318">
        <f t="shared" si="0"/>
        <v>149.32999999999998</v>
      </c>
      <c r="F22" s="192">
        <v>172</v>
      </c>
      <c r="G22" s="160">
        <v>1.25</v>
      </c>
      <c r="H22" s="159"/>
      <c r="I22" s="411"/>
      <c r="J22" s="159"/>
      <c r="K22" s="160"/>
      <c r="L22" s="255">
        <v>181</v>
      </c>
      <c r="M22" s="415">
        <v>2.5</v>
      </c>
      <c r="N22" s="255">
        <v>91</v>
      </c>
      <c r="O22" s="256">
        <v>8</v>
      </c>
      <c r="P22" s="255">
        <v>80</v>
      </c>
      <c r="Q22" s="257">
        <v>20</v>
      </c>
      <c r="R22" s="255">
        <v>96</v>
      </c>
      <c r="S22" s="513">
        <v>0</v>
      </c>
      <c r="T22" s="255">
        <v>81</v>
      </c>
      <c r="U22" s="256">
        <v>25</v>
      </c>
      <c r="V22" s="255">
        <v>99</v>
      </c>
      <c r="W22" s="256">
        <v>6</v>
      </c>
      <c r="X22" s="255">
        <v>82</v>
      </c>
      <c r="Y22" s="256">
        <v>12.33</v>
      </c>
      <c r="Z22" s="255">
        <v>85</v>
      </c>
      <c r="AA22" s="256">
        <v>8</v>
      </c>
      <c r="AB22" s="255">
        <v>88</v>
      </c>
      <c r="AC22" s="256">
        <v>10</v>
      </c>
      <c r="AD22" s="255">
        <v>86</v>
      </c>
      <c r="AE22" s="256">
        <v>19.25</v>
      </c>
      <c r="AF22" s="255">
        <v>88</v>
      </c>
      <c r="AG22" s="256">
        <v>8</v>
      </c>
      <c r="AH22" s="255">
        <v>86</v>
      </c>
      <c r="AI22" s="256">
        <v>9</v>
      </c>
      <c r="AJ22" s="255"/>
      <c r="AK22" s="627"/>
      <c r="AL22" s="255">
        <v>82</v>
      </c>
      <c r="AM22" s="256">
        <v>20</v>
      </c>
      <c r="AN22" s="255"/>
      <c r="AO22" s="256"/>
      <c r="AP22" s="151">
        <v>13</v>
      </c>
    </row>
    <row r="23" spans="1:46" s="20" customFormat="1" ht="20.25" customHeight="1" x14ac:dyDescent="0.35">
      <c r="A23" s="151">
        <v>14</v>
      </c>
      <c r="B23" s="300" t="s">
        <v>224</v>
      </c>
      <c r="C23" s="104">
        <v>2009</v>
      </c>
      <c r="D23" s="296" t="s">
        <v>30</v>
      </c>
      <c r="E23" s="318">
        <f t="shared" si="0"/>
        <v>145.30000000000001</v>
      </c>
      <c r="F23" s="192">
        <v>153</v>
      </c>
      <c r="G23" s="160">
        <v>62.5</v>
      </c>
      <c r="H23" s="159">
        <v>92</v>
      </c>
      <c r="I23" s="160">
        <v>0</v>
      </c>
      <c r="J23" s="159">
        <v>81</v>
      </c>
      <c r="K23" s="160">
        <v>35</v>
      </c>
      <c r="L23" s="255">
        <v>170</v>
      </c>
      <c r="M23" s="256">
        <v>8.75</v>
      </c>
      <c r="N23" s="255"/>
      <c r="O23" s="411"/>
      <c r="P23" s="255">
        <v>83</v>
      </c>
      <c r="Q23" s="415">
        <v>11.25</v>
      </c>
      <c r="R23" s="255">
        <v>80</v>
      </c>
      <c r="S23" s="257">
        <v>11</v>
      </c>
      <c r="T23" s="255">
        <v>89</v>
      </c>
      <c r="U23" s="256">
        <v>3.5</v>
      </c>
      <c r="V23" s="255"/>
      <c r="W23" s="512"/>
      <c r="X23" s="255"/>
      <c r="Y23" s="256"/>
      <c r="Z23" s="255">
        <v>86</v>
      </c>
      <c r="AA23" s="256">
        <v>4.3</v>
      </c>
      <c r="AB23" s="255"/>
      <c r="AC23" s="256"/>
      <c r="AD23" s="255"/>
      <c r="AE23" s="627"/>
      <c r="AF23" s="255"/>
      <c r="AG23" s="256"/>
      <c r="AH23" s="255">
        <v>86</v>
      </c>
      <c r="AI23" s="256">
        <v>9</v>
      </c>
      <c r="AJ23" s="255"/>
      <c r="AK23" s="256"/>
      <c r="AL23" s="255"/>
      <c r="AM23" s="256"/>
      <c r="AN23" s="255"/>
      <c r="AO23" s="256"/>
      <c r="AP23" s="151">
        <v>14</v>
      </c>
    </row>
    <row r="24" spans="1:46" s="20" customFormat="1" ht="20.25" customHeight="1" x14ac:dyDescent="0.35">
      <c r="A24" s="151">
        <v>15</v>
      </c>
      <c r="B24" s="323" t="s">
        <v>356</v>
      </c>
      <c r="C24" s="61">
        <v>2009</v>
      </c>
      <c r="D24" s="321" t="s">
        <v>13</v>
      </c>
      <c r="E24" s="318">
        <f t="shared" si="0"/>
        <v>131.25</v>
      </c>
      <c r="F24" s="192">
        <v>161</v>
      </c>
      <c r="G24" s="161">
        <v>10</v>
      </c>
      <c r="H24" s="159">
        <v>79</v>
      </c>
      <c r="I24" s="160">
        <v>12</v>
      </c>
      <c r="J24" s="159">
        <v>89</v>
      </c>
      <c r="K24" s="160">
        <v>4</v>
      </c>
      <c r="L24" s="255">
        <v>175</v>
      </c>
      <c r="M24" s="256">
        <v>5</v>
      </c>
      <c r="N24" s="255">
        <v>95</v>
      </c>
      <c r="O24" s="256">
        <v>6</v>
      </c>
      <c r="P24" s="255"/>
      <c r="Q24" s="430"/>
      <c r="R24" s="255">
        <v>82</v>
      </c>
      <c r="S24" s="257">
        <v>6</v>
      </c>
      <c r="T24" s="255">
        <v>94</v>
      </c>
      <c r="U24" s="512">
        <v>0</v>
      </c>
      <c r="V24" s="255"/>
      <c r="W24" s="256"/>
      <c r="X24" s="255"/>
      <c r="Y24" s="256"/>
      <c r="Z24" s="255">
        <v>89</v>
      </c>
      <c r="AA24" s="256">
        <v>0</v>
      </c>
      <c r="AB24" s="255"/>
      <c r="AC24" s="256"/>
      <c r="AD24" s="255">
        <v>86</v>
      </c>
      <c r="AE24" s="256">
        <v>19.25</v>
      </c>
      <c r="AF24" s="255"/>
      <c r="AG24" s="627"/>
      <c r="AH24" s="255">
        <v>83</v>
      </c>
      <c r="AI24" s="256">
        <v>20</v>
      </c>
      <c r="AJ24" s="255">
        <v>80</v>
      </c>
      <c r="AK24" s="256">
        <v>30</v>
      </c>
      <c r="AL24" s="255">
        <v>88</v>
      </c>
      <c r="AM24" s="256">
        <v>7</v>
      </c>
      <c r="AN24" s="255">
        <v>86</v>
      </c>
      <c r="AO24" s="256">
        <v>12</v>
      </c>
      <c r="AP24" s="151">
        <v>15</v>
      </c>
    </row>
    <row r="25" spans="1:46" s="20" customFormat="1" ht="20.25" customHeight="1" x14ac:dyDescent="0.35">
      <c r="A25" s="151">
        <v>16</v>
      </c>
      <c r="B25" s="218" t="s">
        <v>201</v>
      </c>
      <c r="C25" s="104">
        <v>2008</v>
      </c>
      <c r="D25" s="103" t="s">
        <v>8</v>
      </c>
      <c r="E25" s="318">
        <f t="shared" si="0"/>
        <v>117</v>
      </c>
      <c r="F25" s="192">
        <v>157</v>
      </c>
      <c r="G25" s="160">
        <v>25</v>
      </c>
      <c r="H25" s="159">
        <v>77</v>
      </c>
      <c r="I25" s="161">
        <v>15</v>
      </c>
      <c r="J25" s="159">
        <v>83</v>
      </c>
      <c r="K25" s="160">
        <v>10</v>
      </c>
      <c r="L25" s="255"/>
      <c r="M25" s="411"/>
      <c r="N25" s="255"/>
      <c r="O25" s="256"/>
      <c r="P25" s="255">
        <v>87</v>
      </c>
      <c r="Q25" s="257">
        <v>2</v>
      </c>
      <c r="R25" s="255"/>
      <c r="S25" s="513"/>
      <c r="T25" s="255"/>
      <c r="U25" s="256"/>
      <c r="V25" s="255"/>
      <c r="W25" s="256"/>
      <c r="X25" s="255"/>
      <c r="Y25" s="256"/>
      <c r="Z25" s="255">
        <v>80</v>
      </c>
      <c r="AA25" s="256">
        <v>30</v>
      </c>
      <c r="AB25" s="255">
        <v>83</v>
      </c>
      <c r="AC25" s="256">
        <v>35</v>
      </c>
      <c r="AD25" s="255"/>
      <c r="AE25" s="627"/>
      <c r="AF25" s="255"/>
      <c r="AG25" s="256"/>
      <c r="AH25" s="255"/>
      <c r="AI25" s="256"/>
      <c r="AJ25" s="255"/>
      <c r="AK25" s="256"/>
      <c r="AL25" s="255"/>
      <c r="AM25" s="256"/>
      <c r="AN25" s="255"/>
      <c r="AO25" s="256"/>
      <c r="AP25" s="151">
        <v>16</v>
      </c>
      <c r="AQ25" s="358" t="s">
        <v>184</v>
      </c>
      <c r="AR25" s="359" t="s">
        <v>185</v>
      </c>
      <c r="AS25" s="360">
        <v>0.25</v>
      </c>
      <c r="AT25" s="361" t="s">
        <v>317</v>
      </c>
    </row>
    <row r="26" spans="1:46" s="20" customFormat="1" ht="20.25" customHeight="1" x14ac:dyDescent="0.35">
      <c r="A26" s="151">
        <v>17</v>
      </c>
      <c r="B26" s="328" t="s">
        <v>281</v>
      </c>
      <c r="C26" s="104">
        <v>2008</v>
      </c>
      <c r="D26" s="322" t="s">
        <v>261</v>
      </c>
      <c r="E26" s="318">
        <f t="shared" si="0"/>
        <v>55.33</v>
      </c>
      <c r="F26" s="192"/>
      <c r="G26" s="411"/>
      <c r="H26" s="159">
        <v>76</v>
      </c>
      <c r="I26" s="160">
        <v>35</v>
      </c>
      <c r="J26" s="159"/>
      <c r="K26" s="161"/>
      <c r="L26" s="255"/>
      <c r="M26" s="256"/>
      <c r="N26" s="255"/>
      <c r="O26" s="256"/>
      <c r="P26" s="255"/>
      <c r="Q26" s="257"/>
      <c r="R26" s="255"/>
      <c r="S26" s="513"/>
      <c r="T26" s="255"/>
      <c r="U26" s="256"/>
      <c r="V26" s="255"/>
      <c r="W26" s="256"/>
      <c r="X26" s="255">
        <v>84</v>
      </c>
      <c r="Y26" s="256">
        <v>8</v>
      </c>
      <c r="Z26" s="255">
        <v>82</v>
      </c>
      <c r="AA26" s="256">
        <v>12.33</v>
      </c>
      <c r="AB26" s="255"/>
      <c r="AC26" s="256"/>
      <c r="AD26" s="255"/>
      <c r="AE26" s="627"/>
      <c r="AF26" s="255"/>
      <c r="AG26" s="256"/>
      <c r="AH26" s="255"/>
      <c r="AI26" s="256"/>
      <c r="AJ26" s="255"/>
      <c r="AK26" s="256"/>
      <c r="AL26" s="255"/>
      <c r="AM26" s="256"/>
      <c r="AN26" s="255"/>
      <c r="AO26" s="256"/>
      <c r="AP26" s="151">
        <v>17</v>
      </c>
      <c r="AQ26" s="362">
        <v>1</v>
      </c>
      <c r="AR26" s="363">
        <v>100</v>
      </c>
      <c r="AS26" s="364">
        <f>AR26*AS25</f>
        <v>25</v>
      </c>
      <c r="AT26" s="361">
        <f t="shared" ref="AT26:AT40" si="1">SUM(AR26:AS26)</f>
        <v>125</v>
      </c>
    </row>
    <row r="27" spans="1:46" s="20" customFormat="1" ht="20.25" customHeight="1" x14ac:dyDescent="0.35">
      <c r="A27" s="151">
        <v>18</v>
      </c>
      <c r="B27" s="324" t="s">
        <v>222</v>
      </c>
      <c r="C27" s="104">
        <v>2009</v>
      </c>
      <c r="D27" s="296" t="s">
        <v>30</v>
      </c>
      <c r="E27" s="318">
        <f t="shared" si="0"/>
        <v>47.25</v>
      </c>
      <c r="F27" s="192">
        <v>163</v>
      </c>
      <c r="G27" s="161">
        <v>3.75</v>
      </c>
      <c r="H27" s="159">
        <v>83</v>
      </c>
      <c r="I27" s="160">
        <v>5</v>
      </c>
      <c r="J27" s="159"/>
      <c r="K27" s="411"/>
      <c r="L27" s="255">
        <v>182</v>
      </c>
      <c r="M27" s="256">
        <v>1.25</v>
      </c>
      <c r="N27" s="255"/>
      <c r="O27" s="256"/>
      <c r="P27" s="255">
        <v>83</v>
      </c>
      <c r="Q27" s="257">
        <v>11.25</v>
      </c>
      <c r="R27" s="255">
        <v>88</v>
      </c>
      <c r="S27" s="257">
        <v>3</v>
      </c>
      <c r="T27" s="255">
        <v>92</v>
      </c>
      <c r="U27" s="256">
        <v>1.5</v>
      </c>
      <c r="V27" s="255"/>
      <c r="W27" s="512"/>
      <c r="X27" s="255">
        <v>87</v>
      </c>
      <c r="Y27" s="256">
        <v>4</v>
      </c>
      <c r="Z27" s="255">
        <v>91</v>
      </c>
      <c r="AA27" s="256">
        <v>0</v>
      </c>
      <c r="AB27" s="255">
        <v>87</v>
      </c>
      <c r="AC27" s="256">
        <v>13.5</v>
      </c>
      <c r="AD27" s="255"/>
      <c r="AE27" s="627"/>
      <c r="AF27" s="255"/>
      <c r="AG27" s="256"/>
      <c r="AH27" s="255">
        <v>91</v>
      </c>
      <c r="AI27" s="256">
        <v>4</v>
      </c>
      <c r="AJ27" s="255"/>
      <c r="AK27" s="256"/>
      <c r="AL27" s="255"/>
      <c r="AM27" s="256"/>
      <c r="AN27" s="255"/>
      <c r="AO27" s="256"/>
      <c r="AP27" s="151">
        <v>18</v>
      </c>
      <c r="AQ27" s="365">
        <f t="shared" ref="AQ27:AQ38" si="2">AQ26+1</f>
        <v>2</v>
      </c>
      <c r="AR27" s="366">
        <v>70</v>
      </c>
      <c r="AS27" s="367">
        <f>AR27*AS25</f>
        <v>17.5</v>
      </c>
      <c r="AT27" s="361">
        <f t="shared" si="1"/>
        <v>87.5</v>
      </c>
    </row>
    <row r="28" spans="1:46" s="20" customFormat="1" ht="20.25" customHeight="1" x14ac:dyDescent="0.35">
      <c r="A28" s="151">
        <v>19</v>
      </c>
      <c r="B28" s="404" t="s">
        <v>294</v>
      </c>
      <c r="C28" s="104">
        <v>2008</v>
      </c>
      <c r="D28" s="348" t="s">
        <v>176</v>
      </c>
      <c r="E28" s="318">
        <f t="shared" si="0"/>
        <v>34.5</v>
      </c>
      <c r="F28" s="192"/>
      <c r="G28" s="407"/>
      <c r="H28" s="159">
        <v>101</v>
      </c>
      <c r="I28" s="160">
        <v>0</v>
      </c>
      <c r="J28" s="159"/>
      <c r="K28" s="160"/>
      <c r="L28" s="255">
        <v>209</v>
      </c>
      <c r="M28" s="256">
        <v>0</v>
      </c>
      <c r="N28" s="255">
        <v>100</v>
      </c>
      <c r="O28" s="256">
        <v>3.5</v>
      </c>
      <c r="P28" s="255"/>
      <c r="Q28" s="257"/>
      <c r="R28" s="255"/>
      <c r="S28" s="513"/>
      <c r="T28" s="255">
        <v>93</v>
      </c>
      <c r="U28" s="256">
        <v>0</v>
      </c>
      <c r="V28" s="255">
        <v>94</v>
      </c>
      <c r="W28" s="256">
        <v>10</v>
      </c>
      <c r="X28" s="255"/>
      <c r="Y28" s="256"/>
      <c r="Z28" s="255">
        <v>88</v>
      </c>
      <c r="AA28" s="256">
        <v>1.5</v>
      </c>
      <c r="AB28" s="255">
        <v>94</v>
      </c>
      <c r="AC28" s="256">
        <v>2.5</v>
      </c>
      <c r="AD28" s="255">
        <v>88</v>
      </c>
      <c r="AE28" s="256">
        <v>6</v>
      </c>
      <c r="AF28" s="255">
        <v>92</v>
      </c>
      <c r="AG28" s="256">
        <v>1</v>
      </c>
      <c r="AH28" s="255">
        <v>95</v>
      </c>
      <c r="AI28" s="256">
        <v>1</v>
      </c>
      <c r="AJ28" s="255">
        <v>101</v>
      </c>
      <c r="AK28" s="256">
        <v>3</v>
      </c>
      <c r="AL28" s="255"/>
      <c r="AM28" s="627"/>
      <c r="AN28" s="255">
        <v>97</v>
      </c>
      <c r="AO28" s="256">
        <v>6</v>
      </c>
      <c r="AP28" s="151">
        <v>19</v>
      </c>
      <c r="AQ28" s="362">
        <f t="shared" si="2"/>
        <v>3</v>
      </c>
      <c r="AR28" s="363">
        <v>50</v>
      </c>
      <c r="AS28" s="364">
        <f>AR28*AS25</f>
        <v>12.5</v>
      </c>
      <c r="AT28" s="361">
        <f t="shared" si="1"/>
        <v>62.5</v>
      </c>
    </row>
    <row r="29" spans="1:46" s="20" customFormat="1" ht="20.25" customHeight="1" x14ac:dyDescent="0.35">
      <c r="A29" s="151">
        <v>20</v>
      </c>
      <c r="B29" s="327" t="s">
        <v>376</v>
      </c>
      <c r="C29" s="104">
        <v>2008</v>
      </c>
      <c r="D29" s="236" t="s">
        <v>13</v>
      </c>
      <c r="E29" s="318">
        <f t="shared" si="0"/>
        <v>30.5</v>
      </c>
      <c r="F29" s="192"/>
      <c r="G29" s="407"/>
      <c r="H29" s="159">
        <v>87</v>
      </c>
      <c r="I29" s="160">
        <v>2</v>
      </c>
      <c r="J29" s="159">
        <v>95</v>
      </c>
      <c r="K29" s="160">
        <v>1</v>
      </c>
      <c r="L29" s="255">
        <v>195</v>
      </c>
      <c r="M29" s="256">
        <v>0</v>
      </c>
      <c r="N29" s="255">
        <v>101</v>
      </c>
      <c r="O29" s="256">
        <v>2</v>
      </c>
      <c r="P29" s="255">
        <v>94</v>
      </c>
      <c r="Q29" s="257">
        <v>0</v>
      </c>
      <c r="R29" s="255"/>
      <c r="S29" s="513"/>
      <c r="T29" s="255">
        <v>92</v>
      </c>
      <c r="U29" s="256">
        <v>1.5</v>
      </c>
      <c r="V29" s="255"/>
      <c r="W29" s="256"/>
      <c r="X29" s="255">
        <v>88</v>
      </c>
      <c r="Y29" s="256">
        <v>3</v>
      </c>
      <c r="Z29" s="255">
        <v>88</v>
      </c>
      <c r="AA29" s="256">
        <v>1.5</v>
      </c>
      <c r="AB29" s="255">
        <v>94</v>
      </c>
      <c r="AC29" s="256">
        <v>2.5</v>
      </c>
      <c r="AD29" s="255">
        <v>87</v>
      </c>
      <c r="AE29" s="256">
        <v>9</v>
      </c>
      <c r="AF29" s="255">
        <v>92</v>
      </c>
      <c r="AG29" s="256">
        <v>1</v>
      </c>
      <c r="AH29" s="255">
        <v>94</v>
      </c>
      <c r="AI29" s="256">
        <v>2</v>
      </c>
      <c r="AJ29" s="255">
        <v>84</v>
      </c>
      <c r="AK29" s="256">
        <v>5</v>
      </c>
      <c r="AL29" s="255"/>
      <c r="AM29" s="627"/>
      <c r="AN29" s="255"/>
      <c r="AO29" s="256"/>
      <c r="AP29" s="151">
        <v>20</v>
      </c>
      <c r="AQ29" s="365">
        <f t="shared" si="2"/>
        <v>4</v>
      </c>
      <c r="AR29" s="366">
        <v>40</v>
      </c>
      <c r="AS29" s="367">
        <f>AR29*AS25</f>
        <v>10</v>
      </c>
      <c r="AT29" s="361">
        <f t="shared" si="1"/>
        <v>50</v>
      </c>
    </row>
    <row r="30" spans="1:46" s="20" customFormat="1" ht="20.25" customHeight="1" x14ac:dyDescent="0.35">
      <c r="A30" s="151">
        <v>22</v>
      </c>
      <c r="B30" s="327" t="s">
        <v>377</v>
      </c>
      <c r="C30" s="104">
        <v>2009</v>
      </c>
      <c r="D30" s="405" t="s">
        <v>39</v>
      </c>
      <c r="E30" s="318">
        <f t="shared" si="0"/>
        <v>24</v>
      </c>
      <c r="F30" s="192"/>
      <c r="G30" s="407"/>
      <c r="H30" s="159">
        <v>110</v>
      </c>
      <c r="I30" s="160">
        <v>0</v>
      </c>
      <c r="J30" s="159"/>
      <c r="K30" s="160"/>
      <c r="L30" s="255"/>
      <c r="M30" s="256"/>
      <c r="N30" s="255">
        <v>105</v>
      </c>
      <c r="O30" s="256">
        <v>0</v>
      </c>
      <c r="P30" s="255">
        <v>103</v>
      </c>
      <c r="Q30" s="257">
        <v>0</v>
      </c>
      <c r="R30" s="255">
        <v>104</v>
      </c>
      <c r="S30" s="513">
        <v>0</v>
      </c>
      <c r="T30" s="255"/>
      <c r="U30" s="256"/>
      <c r="V30" s="255"/>
      <c r="W30" s="256"/>
      <c r="X30" s="255"/>
      <c r="Y30" s="256"/>
      <c r="Z30" s="255">
        <v>92</v>
      </c>
      <c r="AA30" s="256">
        <v>0</v>
      </c>
      <c r="AB30" s="255">
        <v>91</v>
      </c>
      <c r="AC30" s="256">
        <v>6</v>
      </c>
      <c r="AD30" s="255"/>
      <c r="AE30" s="627"/>
      <c r="AF30" s="255">
        <v>91</v>
      </c>
      <c r="AG30" s="256">
        <v>3</v>
      </c>
      <c r="AH30" s="255">
        <v>110</v>
      </c>
      <c r="AI30" s="256">
        <v>0</v>
      </c>
      <c r="AJ30" s="255"/>
      <c r="AK30" s="256"/>
      <c r="AL30" s="255"/>
      <c r="AM30" s="256"/>
      <c r="AN30" s="255">
        <v>85</v>
      </c>
      <c r="AO30" s="256">
        <v>15</v>
      </c>
      <c r="AP30" s="151">
        <v>22</v>
      </c>
      <c r="AQ30" s="362">
        <f t="shared" si="2"/>
        <v>5</v>
      </c>
      <c r="AR30" s="363">
        <v>30</v>
      </c>
      <c r="AS30" s="364">
        <f>AR30*AS25</f>
        <v>7.5</v>
      </c>
      <c r="AT30" s="361">
        <f t="shared" si="1"/>
        <v>37.5</v>
      </c>
    </row>
    <row r="31" spans="1:46" s="20" customFormat="1" ht="20.25" customHeight="1" x14ac:dyDescent="0.35">
      <c r="A31" s="151">
        <v>23</v>
      </c>
      <c r="B31" s="394" t="s">
        <v>411</v>
      </c>
      <c r="C31" s="104">
        <v>2009</v>
      </c>
      <c r="D31" s="348" t="s">
        <v>102</v>
      </c>
      <c r="E31" s="318">
        <f t="shared" si="0"/>
        <v>20.5</v>
      </c>
      <c r="F31" s="192"/>
      <c r="G31" s="407"/>
      <c r="H31" s="159"/>
      <c r="I31" s="160"/>
      <c r="J31" s="159">
        <v>109</v>
      </c>
      <c r="K31" s="160">
        <v>0</v>
      </c>
      <c r="L31" s="255">
        <v>196</v>
      </c>
      <c r="M31" s="256">
        <v>0</v>
      </c>
      <c r="N31" s="255">
        <v>100</v>
      </c>
      <c r="O31" s="256">
        <v>3.5</v>
      </c>
      <c r="P31" s="255">
        <v>108</v>
      </c>
      <c r="Q31" s="257">
        <v>0</v>
      </c>
      <c r="R31" s="255">
        <v>101</v>
      </c>
      <c r="S31" s="513">
        <v>0</v>
      </c>
      <c r="T31" s="255">
        <v>101</v>
      </c>
      <c r="U31" s="256">
        <v>0</v>
      </c>
      <c r="V31" s="255">
        <v>103</v>
      </c>
      <c r="W31" s="256">
        <v>4</v>
      </c>
      <c r="X31" s="255">
        <v>89</v>
      </c>
      <c r="Y31" s="256">
        <v>2</v>
      </c>
      <c r="Z31" s="255">
        <v>93</v>
      </c>
      <c r="AA31" s="256">
        <v>0</v>
      </c>
      <c r="AB31" s="255"/>
      <c r="AC31" s="256"/>
      <c r="AD31" s="255">
        <v>94</v>
      </c>
      <c r="AE31" s="256">
        <v>4</v>
      </c>
      <c r="AF31" s="255">
        <v>100</v>
      </c>
      <c r="AG31" s="256">
        <v>0</v>
      </c>
      <c r="AH31" s="255"/>
      <c r="AI31" s="256"/>
      <c r="AJ31" s="255"/>
      <c r="AK31" s="256"/>
      <c r="AL31" s="255">
        <v>98</v>
      </c>
      <c r="AM31" s="256">
        <v>3</v>
      </c>
      <c r="AN31" s="255">
        <v>102</v>
      </c>
      <c r="AO31" s="256">
        <v>4</v>
      </c>
      <c r="AP31" s="151">
        <v>23</v>
      </c>
      <c r="AQ31" s="365">
        <f t="shared" si="2"/>
        <v>6</v>
      </c>
      <c r="AR31" s="366">
        <v>20</v>
      </c>
      <c r="AS31" s="367">
        <f>AR31*AS25</f>
        <v>5</v>
      </c>
      <c r="AT31" s="361">
        <f t="shared" si="1"/>
        <v>25</v>
      </c>
    </row>
    <row r="32" spans="1:46" s="20" customFormat="1" ht="20.25" customHeight="1" x14ac:dyDescent="0.35">
      <c r="A32" s="151">
        <v>24</v>
      </c>
      <c r="B32" s="323" t="s">
        <v>363</v>
      </c>
      <c r="C32" s="61">
        <v>2009</v>
      </c>
      <c r="D32" s="304" t="s">
        <v>23</v>
      </c>
      <c r="E32" s="318">
        <f t="shared" si="0"/>
        <v>12</v>
      </c>
      <c r="F32" s="192">
        <v>178</v>
      </c>
      <c r="G32" s="161">
        <v>0</v>
      </c>
      <c r="H32" s="159"/>
      <c r="I32" s="411"/>
      <c r="J32" s="159"/>
      <c r="K32" s="160"/>
      <c r="L32" s="255"/>
      <c r="M32" s="256"/>
      <c r="N32" s="255"/>
      <c r="O32" s="256"/>
      <c r="P32" s="255"/>
      <c r="Q32" s="257"/>
      <c r="R32" s="255"/>
      <c r="S32" s="513"/>
      <c r="T32" s="255"/>
      <c r="U32" s="256"/>
      <c r="V32" s="255"/>
      <c r="W32" s="256"/>
      <c r="X32" s="255"/>
      <c r="Y32" s="256"/>
      <c r="Z32" s="255"/>
      <c r="AA32" s="256"/>
      <c r="AB32" s="255"/>
      <c r="AC32" s="256"/>
      <c r="AD32" s="255"/>
      <c r="AE32" s="627"/>
      <c r="AF32" s="255"/>
      <c r="AG32" s="256"/>
      <c r="AH32" s="255"/>
      <c r="AI32" s="256"/>
      <c r="AJ32" s="255"/>
      <c r="AK32" s="256"/>
      <c r="AL32" s="255">
        <v>95</v>
      </c>
      <c r="AM32" s="256">
        <v>4</v>
      </c>
      <c r="AN32" s="255">
        <v>93</v>
      </c>
      <c r="AO32" s="256">
        <v>8</v>
      </c>
      <c r="AP32" s="151">
        <v>24</v>
      </c>
      <c r="AQ32" s="362">
        <f t="shared" si="2"/>
        <v>7</v>
      </c>
      <c r="AR32" s="363">
        <v>15</v>
      </c>
      <c r="AS32" s="369">
        <f>AR32*AS25</f>
        <v>3.75</v>
      </c>
      <c r="AT32" s="361">
        <f t="shared" si="1"/>
        <v>18.75</v>
      </c>
    </row>
    <row r="33" spans="1:46" s="20" customFormat="1" ht="20.25" customHeight="1" x14ac:dyDescent="0.35">
      <c r="A33" s="151">
        <v>25</v>
      </c>
      <c r="B33" s="325" t="s">
        <v>157</v>
      </c>
      <c r="C33" s="104">
        <v>2008</v>
      </c>
      <c r="D33" s="106" t="s">
        <v>25</v>
      </c>
      <c r="E33" s="318">
        <f t="shared" si="0"/>
        <v>9.75</v>
      </c>
      <c r="F33" s="192"/>
      <c r="G33" s="411"/>
      <c r="H33" s="159">
        <v>89</v>
      </c>
      <c r="I33" s="161">
        <v>1</v>
      </c>
      <c r="J33" s="159">
        <v>90</v>
      </c>
      <c r="K33" s="160">
        <v>2.5</v>
      </c>
      <c r="L33" s="255">
        <v>175</v>
      </c>
      <c r="M33" s="256">
        <v>6.25</v>
      </c>
      <c r="N33" s="255"/>
      <c r="O33" s="256"/>
      <c r="P33" s="255"/>
      <c r="Q33" s="257"/>
      <c r="R33" s="255"/>
      <c r="S33" s="513"/>
      <c r="T33" s="255"/>
      <c r="U33" s="256"/>
      <c r="V33" s="255"/>
      <c r="W33" s="256"/>
      <c r="X33" s="255"/>
      <c r="Y33" s="256"/>
      <c r="Z33" s="255"/>
      <c r="AA33" s="256"/>
      <c r="AB33" s="255"/>
      <c r="AC33" s="256"/>
      <c r="AD33" s="255"/>
      <c r="AE33" s="627"/>
      <c r="AF33" s="255"/>
      <c r="AG33" s="256"/>
      <c r="AH33" s="255"/>
      <c r="AI33" s="256"/>
      <c r="AJ33" s="255"/>
      <c r="AK33" s="256"/>
      <c r="AL33" s="255"/>
      <c r="AM33" s="256"/>
      <c r="AN33" s="255"/>
      <c r="AO33" s="256"/>
      <c r="AP33" s="151">
        <v>25</v>
      </c>
      <c r="AQ33" s="365">
        <f t="shared" si="2"/>
        <v>8</v>
      </c>
      <c r="AR33" s="366">
        <v>12</v>
      </c>
      <c r="AS33" s="367">
        <f>AR33*AS25</f>
        <v>3</v>
      </c>
      <c r="AT33" s="361">
        <f t="shared" si="1"/>
        <v>15</v>
      </c>
    </row>
    <row r="34" spans="1:46" s="20" customFormat="1" ht="20.25" customHeight="1" x14ac:dyDescent="0.35">
      <c r="A34" s="151">
        <v>26</v>
      </c>
      <c r="B34" s="414" t="s">
        <v>438</v>
      </c>
      <c r="C34" s="61">
        <v>2009</v>
      </c>
      <c r="D34" s="413" t="s">
        <v>19</v>
      </c>
      <c r="E34" s="318">
        <f t="shared" si="0"/>
        <v>8</v>
      </c>
      <c r="F34" s="192"/>
      <c r="G34" s="411"/>
      <c r="H34" s="159"/>
      <c r="I34" s="161"/>
      <c r="J34" s="159"/>
      <c r="K34" s="160"/>
      <c r="L34" s="255"/>
      <c r="M34" s="256"/>
      <c r="N34" s="255"/>
      <c r="O34" s="256"/>
      <c r="P34" s="255">
        <v>97</v>
      </c>
      <c r="Q34" s="257">
        <v>0</v>
      </c>
      <c r="R34" s="255"/>
      <c r="S34" s="513"/>
      <c r="T34" s="255">
        <v>97</v>
      </c>
      <c r="U34" s="256">
        <v>0</v>
      </c>
      <c r="V34" s="255">
        <v>97</v>
      </c>
      <c r="W34" s="256">
        <v>8</v>
      </c>
      <c r="X34" s="255">
        <v>95</v>
      </c>
      <c r="Y34" s="256"/>
      <c r="Z34" s="255">
        <v>92</v>
      </c>
      <c r="AA34" s="256">
        <v>0</v>
      </c>
      <c r="AB34" s="255"/>
      <c r="AC34" s="256"/>
      <c r="AD34" s="255"/>
      <c r="AE34" s="627"/>
      <c r="AF34" s="255"/>
      <c r="AG34" s="256"/>
      <c r="AH34" s="255"/>
      <c r="AI34" s="256"/>
      <c r="AJ34" s="255"/>
      <c r="AK34" s="256"/>
      <c r="AL34" s="255"/>
      <c r="AM34" s="256"/>
      <c r="AN34" s="255"/>
      <c r="AO34" s="256"/>
      <c r="AP34" s="151">
        <v>26</v>
      </c>
      <c r="AQ34" s="362">
        <f t="shared" si="2"/>
        <v>9</v>
      </c>
      <c r="AR34" s="363">
        <v>10</v>
      </c>
      <c r="AS34" s="364">
        <f>AR34*AS25</f>
        <v>2.5</v>
      </c>
      <c r="AT34" s="361">
        <f t="shared" si="1"/>
        <v>12.5</v>
      </c>
    </row>
    <row r="35" spans="1:46" s="20" customFormat="1" ht="20.25" customHeight="1" x14ac:dyDescent="0.35">
      <c r="A35" s="151">
        <v>27</v>
      </c>
      <c r="B35" s="326" t="s">
        <v>307</v>
      </c>
      <c r="C35" s="61">
        <v>2008</v>
      </c>
      <c r="D35" s="133" t="s">
        <v>22</v>
      </c>
      <c r="E35" s="318">
        <f t="shared" si="0"/>
        <v>6</v>
      </c>
      <c r="F35" s="192">
        <v>195</v>
      </c>
      <c r="G35" s="161">
        <v>0</v>
      </c>
      <c r="H35" s="159"/>
      <c r="I35" s="411"/>
      <c r="J35" s="159"/>
      <c r="K35" s="160"/>
      <c r="L35" s="255"/>
      <c r="M35" s="256"/>
      <c r="N35" s="255"/>
      <c r="O35" s="256"/>
      <c r="P35" s="255"/>
      <c r="Q35" s="257"/>
      <c r="R35" s="255"/>
      <c r="S35" s="513"/>
      <c r="T35" s="255">
        <v>101</v>
      </c>
      <c r="U35" s="256">
        <v>0</v>
      </c>
      <c r="V35" s="255"/>
      <c r="W35" s="256"/>
      <c r="X35" s="255">
        <v>96</v>
      </c>
      <c r="Y35" s="256">
        <v>0</v>
      </c>
      <c r="Z35" s="255"/>
      <c r="AA35" s="256"/>
      <c r="AB35" s="255">
        <v>101</v>
      </c>
      <c r="AC35" s="256">
        <v>1</v>
      </c>
      <c r="AD35" s="255"/>
      <c r="AE35" s="627"/>
      <c r="AF35" s="255">
        <v>90</v>
      </c>
      <c r="AG35" s="256">
        <v>5</v>
      </c>
      <c r="AH35" s="255"/>
      <c r="AI35" s="256"/>
      <c r="AJ35" s="255"/>
      <c r="AK35" s="256"/>
      <c r="AL35" s="255"/>
      <c r="AM35" s="256"/>
      <c r="AN35" s="255"/>
      <c r="AO35" s="256"/>
      <c r="AP35" s="151">
        <v>27</v>
      </c>
      <c r="AQ35" s="365">
        <f t="shared" si="2"/>
        <v>10</v>
      </c>
      <c r="AR35" s="366">
        <v>8</v>
      </c>
      <c r="AS35" s="367">
        <f>AR35*AS25</f>
        <v>2</v>
      </c>
      <c r="AT35" s="361">
        <f t="shared" si="1"/>
        <v>10</v>
      </c>
    </row>
    <row r="36" spans="1:46" s="20" customFormat="1" ht="20.25" customHeight="1" x14ac:dyDescent="0.35">
      <c r="A36" s="151">
        <v>28</v>
      </c>
      <c r="B36" s="414" t="s">
        <v>437</v>
      </c>
      <c r="C36" s="104">
        <v>2008</v>
      </c>
      <c r="D36" s="413" t="s">
        <v>81</v>
      </c>
      <c r="E36" s="318">
        <f t="shared" si="0"/>
        <v>6</v>
      </c>
      <c r="F36" s="258"/>
      <c r="G36" s="407"/>
      <c r="H36" s="159"/>
      <c r="I36" s="160"/>
      <c r="J36" s="159"/>
      <c r="K36" s="160"/>
      <c r="L36" s="255"/>
      <c r="M36" s="256"/>
      <c r="N36" s="255"/>
      <c r="O36" s="256"/>
      <c r="P36" s="255">
        <v>84</v>
      </c>
      <c r="Q36" s="257">
        <v>6</v>
      </c>
      <c r="R36" s="255"/>
      <c r="S36" s="513"/>
      <c r="T36" s="255"/>
      <c r="U36" s="256"/>
      <c r="V36" s="255"/>
      <c r="W36" s="256"/>
      <c r="X36" s="255"/>
      <c r="Y36" s="256"/>
      <c r="Z36" s="255"/>
      <c r="AA36" s="256"/>
      <c r="AB36" s="255"/>
      <c r="AC36" s="256"/>
      <c r="AD36" s="255"/>
      <c r="AE36" s="627"/>
      <c r="AF36" s="255"/>
      <c r="AG36" s="256"/>
      <c r="AH36" s="255"/>
      <c r="AI36" s="256"/>
      <c r="AJ36" s="255"/>
      <c r="AK36" s="256"/>
      <c r="AL36" s="255"/>
      <c r="AM36" s="256"/>
      <c r="AN36" s="255"/>
      <c r="AO36" s="256"/>
      <c r="AP36" s="151">
        <v>28</v>
      </c>
      <c r="AQ36" s="362">
        <f t="shared" si="2"/>
        <v>11</v>
      </c>
      <c r="AR36" s="363">
        <v>6</v>
      </c>
      <c r="AS36" s="369">
        <f>AR36*AS25</f>
        <v>1.5</v>
      </c>
      <c r="AT36" s="361">
        <f t="shared" si="1"/>
        <v>7.5</v>
      </c>
    </row>
    <row r="37" spans="1:46" s="20" customFormat="1" ht="20.25" customHeight="1" x14ac:dyDescent="0.35">
      <c r="A37" s="151">
        <v>29</v>
      </c>
      <c r="B37" s="531" t="s">
        <v>548</v>
      </c>
      <c r="C37" s="104">
        <v>2008</v>
      </c>
      <c r="D37" s="531" t="s">
        <v>39</v>
      </c>
      <c r="E37" s="318">
        <f t="shared" si="0"/>
        <v>3</v>
      </c>
      <c r="F37" s="192"/>
      <c r="G37" s="407"/>
      <c r="H37" s="159"/>
      <c r="I37" s="160"/>
      <c r="J37" s="159"/>
      <c r="K37" s="160"/>
      <c r="L37" s="255"/>
      <c r="M37" s="256"/>
      <c r="N37" s="255"/>
      <c r="O37" s="256"/>
      <c r="P37" s="255"/>
      <c r="Q37" s="257"/>
      <c r="R37" s="255"/>
      <c r="S37" s="513"/>
      <c r="T37" s="255"/>
      <c r="U37" s="256"/>
      <c r="V37" s="255"/>
      <c r="W37" s="256"/>
      <c r="X37" s="255"/>
      <c r="Y37" s="256"/>
      <c r="Z37" s="255"/>
      <c r="AA37" s="256"/>
      <c r="AB37" s="255"/>
      <c r="AC37" s="256"/>
      <c r="AD37" s="255"/>
      <c r="AE37" s="627"/>
      <c r="AF37" s="255">
        <v>98</v>
      </c>
      <c r="AG37" s="256">
        <v>0</v>
      </c>
      <c r="AH37" s="255">
        <v>106</v>
      </c>
      <c r="AI37" s="256">
        <v>0</v>
      </c>
      <c r="AJ37" s="255"/>
      <c r="AK37" s="256"/>
      <c r="AL37" s="255"/>
      <c r="AM37" s="256"/>
      <c r="AN37" s="255">
        <v>105</v>
      </c>
      <c r="AO37" s="256">
        <v>3</v>
      </c>
      <c r="AP37" s="151">
        <v>29</v>
      </c>
      <c r="AQ37" s="365">
        <f t="shared" si="2"/>
        <v>12</v>
      </c>
      <c r="AR37" s="366">
        <v>4</v>
      </c>
      <c r="AS37" s="367">
        <f>AR37*AS25</f>
        <v>1</v>
      </c>
      <c r="AT37" s="361">
        <f t="shared" si="1"/>
        <v>5</v>
      </c>
    </row>
    <row r="38" spans="1:46" s="20" customFormat="1" ht="20.25" customHeight="1" x14ac:dyDescent="0.35">
      <c r="A38" s="151">
        <v>30</v>
      </c>
      <c r="B38" s="461" t="s">
        <v>487</v>
      </c>
      <c r="C38" s="104">
        <v>2009</v>
      </c>
      <c r="D38" s="461" t="s">
        <v>11</v>
      </c>
      <c r="E38" s="318">
        <f t="shared" si="0"/>
        <v>2.5</v>
      </c>
      <c r="F38" s="192"/>
      <c r="G38" s="160"/>
      <c r="H38" s="159"/>
      <c r="I38" s="161"/>
      <c r="J38" s="159"/>
      <c r="K38" s="160"/>
      <c r="L38" s="255"/>
      <c r="M38" s="256"/>
      <c r="N38" s="255"/>
      <c r="O38" s="256"/>
      <c r="P38" s="255"/>
      <c r="Q38" s="257"/>
      <c r="R38" s="255"/>
      <c r="S38" s="513"/>
      <c r="T38" s="255"/>
      <c r="U38" s="256"/>
      <c r="V38" s="255">
        <v>106</v>
      </c>
      <c r="W38" s="256">
        <v>2.5</v>
      </c>
      <c r="X38" s="255"/>
      <c r="Y38" s="256"/>
      <c r="Z38" s="255">
        <v>101</v>
      </c>
      <c r="AA38" s="256">
        <v>0</v>
      </c>
      <c r="AB38" s="255"/>
      <c r="AC38" s="256"/>
      <c r="AD38" s="255"/>
      <c r="AE38" s="627"/>
      <c r="AF38" s="255"/>
      <c r="AG38" s="256"/>
      <c r="AH38" s="255"/>
      <c r="AI38" s="256"/>
      <c r="AJ38" s="255"/>
      <c r="AK38" s="256"/>
      <c r="AL38" s="255"/>
      <c r="AM38" s="256"/>
      <c r="AN38" s="255"/>
      <c r="AO38" s="256"/>
      <c r="AP38" s="151">
        <v>30</v>
      </c>
      <c r="AQ38" s="362">
        <f t="shared" si="2"/>
        <v>13</v>
      </c>
      <c r="AR38" s="363">
        <v>3</v>
      </c>
      <c r="AS38" s="369">
        <f>AR38*AS25</f>
        <v>0.75</v>
      </c>
      <c r="AT38" s="361">
        <f t="shared" si="1"/>
        <v>3.75</v>
      </c>
    </row>
    <row r="39" spans="1:46" s="20" customFormat="1" ht="20.25" customHeight="1" x14ac:dyDescent="0.35">
      <c r="A39" s="151">
        <v>31</v>
      </c>
      <c r="B39" s="461" t="s">
        <v>488</v>
      </c>
      <c r="C39" s="104">
        <v>2009</v>
      </c>
      <c r="D39" s="461" t="s">
        <v>19</v>
      </c>
      <c r="E39" s="318">
        <f t="shared" si="0"/>
        <v>2.5</v>
      </c>
      <c r="F39" s="192"/>
      <c r="G39" s="161"/>
      <c r="H39" s="159"/>
      <c r="I39" s="160"/>
      <c r="J39" s="159"/>
      <c r="K39" s="160"/>
      <c r="L39" s="255"/>
      <c r="M39" s="256"/>
      <c r="N39" s="255"/>
      <c r="O39" s="256"/>
      <c r="P39" s="255"/>
      <c r="Q39" s="257"/>
      <c r="R39" s="255"/>
      <c r="S39" s="513"/>
      <c r="T39" s="255"/>
      <c r="U39" s="256"/>
      <c r="V39" s="255">
        <v>106</v>
      </c>
      <c r="W39" s="256">
        <v>2.5</v>
      </c>
      <c r="X39" s="255"/>
      <c r="Y39" s="256"/>
      <c r="Z39" s="255">
        <v>105</v>
      </c>
      <c r="AA39" s="256">
        <v>0</v>
      </c>
      <c r="AB39" s="255"/>
      <c r="AC39" s="256"/>
      <c r="AD39" s="255"/>
      <c r="AE39" s="627"/>
      <c r="AF39" s="255"/>
      <c r="AG39" s="256"/>
      <c r="AH39" s="255"/>
      <c r="AI39" s="256"/>
      <c r="AJ39" s="255"/>
      <c r="AK39" s="256"/>
      <c r="AL39" s="255"/>
      <c r="AM39" s="256"/>
      <c r="AN39" s="255"/>
      <c r="AO39" s="256"/>
      <c r="AP39" s="151">
        <v>31</v>
      </c>
      <c r="AQ39" s="365">
        <f>AQ38+1</f>
        <v>14</v>
      </c>
      <c r="AR39" s="366">
        <v>2</v>
      </c>
      <c r="AS39" s="367">
        <f>AR39*AS25</f>
        <v>0.5</v>
      </c>
      <c r="AT39" s="361">
        <f t="shared" si="1"/>
        <v>2.5</v>
      </c>
    </row>
    <row r="40" spans="1:46" s="20" customFormat="1" ht="20.25" customHeight="1" x14ac:dyDescent="0.35">
      <c r="A40" s="151">
        <v>32</v>
      </c>
      <c r="B40" s="531" t="s">
        <v>547</v>
      </c>
      <c r="C40" s="104">
        <v>2009</v>
      </c>
      <c r="D40" s="531" t="s">
        <v>39</v>
      </c>
      <c r="E40" s="318">
        <f t="shared" si="0"/>
        <v>2</v>
      </c>
      <c r="F40" s="192"/>
      <c r="G40" s="407"/>
      <c r="H40" s="159"/>
      <c r="I40" s="160"/>
      <c r="J40" s="159"/>
      <c r="K40" s="160"/>
      <c r="L40" s="255"/>
      <c r="M40" s="256"/>
      <c r="N40" s="255"/>
      <c r="O40" s="256"/>
      <c r="P40" s="255"/>
      <c r="Q40" s="257"/>
      <c r="R40" s="255"/>
      <c r="S40" s="513"/>
      <c r="T40" s="255"/>
      <c r="U40" s="256"/>
      <c r="V40" s="255"/>
      <c r="W40" s="256"/>
      <c r="X40" s="255"/>
      <c r="Y40" s="256"/>
      <c r="Z40" s="255"/>
      <c r="AA40" s="256"/>
      <c r="AB40" s="255"/>
      <c r="AC40" s="256"/>
      <c r="AD40" s="255"/>
      <c r="AE40" s="627"/>
      <c r="AF40" s="255">
        <v>94</v>
      </c>
      <c r="AG40" s="256">
        <v>0</v>
      </c>
      <c r="AH40" s="255"/>
      <c r="AI40" s="256"/>
      <c r="AJ40" s="255"/>
      <c r="AK40" s="256"/>
      <c r="AL40" s="255"/>
      <c r="AM40" s="256"/>
      <c r="AN40" s="255">
        <v>108</v>
      </c>
      <c r="AO40" s="256">
        <v>2</v>
      </c>
      <c r="AP40" s="151">
        <v>32</v>
      </c>
      <c r="AQ40" s="362">
        <v>15</v>
      </c>
      <c r="AR40" s="363">
        <v>1</v>
      </c>
      <c r="AS40" s="369">
        <f>AR40*AS25</f>
        <v>0.25</v>
      </c>
      <c r="AT40" s="361">
        <f t="shared" si="1"/>
        <v>1.25</v>
      </c>
    </row>
    <row r="41" spans="1:46" s="20" customFormat="1" ht="20.25" customHeight="1" x14ac:dyDescent="0.35">
      <c r="A41" s="151">
        <v>33</v>
      </c>
      <c r="B41" s="560" t="s">
        <v>585</v>
      </c>
      <c r="C41" s="104">
        <v>2008</v>
      </c>
      <c r="D41" s="560" t="s">
        <v>39</v>
      </c>
      <c r="E41" s="318">
        <f t="shared" si="0"/>
        <v>2</v>
      </c>
      <c r="F41" s="192"/>
      <c r="G41" s="161"/>
      <c r="H41" s="159"/>
      <c r="I41" s="160"/>
      <c r="J41" s="159"/>
      <c r="K41" s="160"/>
      <c r="L41" s="255"/>
      <c r="M41" s="256"/>
      <c r="N41" s="255"/>
      <c r="O41" s="256"/>
      <c r="P41" s="255"/>
      <c r="Q41" s="257"/>
      <c r="R41" s="255"/>
      <c r="S41" s="513"/>
      <c r="T41" s="255"/>
      <c r="U41" s="256"/>
      <c r="V41" s="255"/>
      <c r="W41" s="256"/>
      <c r="X41" s="255"/>
      <c r="Y41" s="256"/>
      <c r="Z41" s="255"/>
      <c r="AA41" s="256"/>
      <c r="AB41" s="255"/>
      <c r="AC41" s="256"/>
      <c r="AD41" s="255"/>
      <c r="AE41" s="627"/>
      <c r="AF41" s="255"/>
      <c r="AG41" s="256"/>
      <c r="AH41" s="255"/>
      <c r="AI41" s="256"/>
      <c r="AJ41" s="255"/>
      <c r="AK41" s="256"/>
      <c r="AL41" s="255">
        <v>104</v>
      </c>
      <c r="AM41" s="256">
        <v>2</v>
      </c>
      <c r="AN41" s="255"/>
      <c r="AO41" s="256"/>
      <c r="AP41" s="151">
        <v>33</v>
      </c>
      <c r="AQ41" s="241"/>
      <c r="AR41" s="241"/>
      <c r="AS41" s="241"/>
      <c r="AT41" s="74"/>
    </row>
    <row r="42" spans="1:46" s="20" customFormat="1" ht="20.25" customHeight="1" x14ac:dyDescent="0.35">
      <c r="A42" s="151">
        <v>34</v>
      </c>
      <c r="B42" s="117" t="s">
        <v>229</v>
      </c>
      <c r="C42" s="104">
        <v>2009</v>
      </c>
      <c r="D42" s="117" t="s">
        <v>28</v>
      </c>
      <c r="E42" s="318">
        <f t="shared" si="0"/>
        <v>2</v>
      </c>
      <c r="F42" s="192"/>
      <c r="G42" s="407"/>
      <c r="H42" s="159"/>
      <c r="I42" s="160"/>
      <c r="J42" s="159"/>
      <c r="K42" s="160"/>
      <c r="L42" s="255"/>
      <c r="M42" s="256"/>
      <c r="N42" s="255"/>
      <c r="O42" s="256"/>
      <c r="P42" s="255">
        <v>96</v>
      </c>
      <c r="Q42" s="257">
        <v>0</v>
      </c>
      <c r="R42" s="255">
        <v>90</v>
      </c>
      <c r="S42" s="257">
        <v>2</v>
      </c>
      <c r="T42" s="255">
        <v>96</v>
      </c>
      <c r="U42" s="512">
        <v>0</v>
      </c>
      <c r="V42" s="255"/>
      <c r="W42" s="256"/>
      <c r="X42" s="255"/>
      <c r="Y42" s="256"/>
      <c r="Z42" s="255"/>
      <c r="AA42" s="256"/>
      <c r="AB42" s="255"/>
      <c r="AC42" s="256"/>
      <c r="AD42" s="255"/>
      <c r="AE42" s="627"/>
      <c r="AF42" s="255"/>
      <c r="AG42" s="256"/>
      <c r="AH42" s="255"/>
      <c r="AI42" s="256"/>
      <c r="AJ42" s="255"/>
      <c r="AK42" s="256"/>
      <c r="AL42" s="255"/>
      <c r="AM42" s="256"/>
      <c r="AN42" s="255"/>
      <c r="AO42" s="256"/>
      <c r="AP42" s="151">
        <v>34</v>
      </c>
      <c r="AQ42" s="370"/>
      <c r="AR42" s="370">
        <f>SUM(AR26:AR41)</f>
        <v>371</v>
      </c>
      <c r="AS42" s="370"/>
      <c r="AT42" s="74">
        <f>SUM(AT26:AT41)</f>
        <v>463.75</v>
      </c>
    </row>
    <row r="43" spans="1:46" s="20" customFormat="1" ht="20" customHeight="1" x14ac:dyDescent="0.35">
      <c r="A43" s="151">
        <v>35</v>
      </c>
      <c r="B43" s="234" t="s">
        <v>311</v>
      </c>
      <c r="C43" s="61">
        <v>2008</v>
      </c>
      <c r="D43" s="234" t="s">
        <v>27</v>
      </c>
      <c r="E43" s="318">
        <f t="shared" si="0"/>
        <v>2</v>
      </c>
      <c r="F43" s="192"/>
      <c r="G43" s="411"/>
      <c r="H43" s="159"/>
      <c r="I43" s="160"/>
      <c r="J43" s="159"/>
      <c r="K43" s="160"/>
      <c r="L43" s="255"/>
      <c r="M43" s="256"/>
      <c r="N43" s="255"/>
      <c r="O43" s="256"/>
      <c r="P43" s="255"/>
      <c r="Q43" s="257"/>
      <c r="R43" s="255"/>
      <c r="S43" s="513"/>
      <c r="T43" s="255"/>
      <c r="U43" s="256"/>
      <c r="V43" s="255"/>
      <c r="W43" s="256"/>
      <c r="X43" s="255"/>
      <c r="Y43" s="256"/>
      <c r="Z43" s="255"/>
      <c r="AA43" s="256"/>
      <c r="AB43" s="255"/>
      <c r="AC43" s="256"/>
      <c r="AD43" s="255">
        <v>112</v>
      </c>
      <c r="AE43" s="256">
        <v>2</v>
      </c>
      <c r="AF43" s="255"/>
      <c r="AG43" s="627"/>
      <c r="AH43" s="255"/>
      <c r="AI43" s="256"/>
      <c r="AJ43" s="255"/>
      <c r="AK43" s="256"/>
      <c r="AL43" s="255"/>
      <c r="AM43" s="256"/>
      <c r="AN43" s="255"/>
      <c r="AO43" s="256"/>
      <c r="AP43" s="151">
        <v>35</v>
      </c>
    </row>
    <row r="44" spans="1:46" s="20" customFormat="1" ht="20" customHeight="1" x14ac:dyDescent="0.35">
      <c r="A44" s="151">
        <v>36</v>
      </c>
      <c r="B44" s="133" t="s">
        <v>291</v>
      </c>
      <c r="C44" s="104">
        <v>2009</v>
      </c>
      <c r="D44" s="236" t="s">
        <v>35</v>
      </c>
      <c r="E44" s="318">
        <f t="shared" si="0"/>
        <v>2</v>
      </c>
      <c r="F44" s="192"/>
      <c r="G44" s="411"/>
      <c r="H44" s="159"/>
      <c r="I44" s="160"/>
      <c r="J44" s="159">
        <v>97</v>
      </c>
      <c r="K44" s="160">
        <v>0</v>
      </c>
      <c r="L44" s="255">
        <v>198</v>
      </c>
      <c r="M44" s="256">
        <v>0</v>
      </c>
      <c r="N44" s="255">
        <v>103</v>
      </c>
      <c r="O44" s="256">
        <v>1</v>
      </c>
      <c r="P44" s="255">
        <v>108</v>
      </c>
      <c r="Q44" s="257">
        <v>0</v>
      </c>
      <c r="R44" s="255"/>
      <c r="S44" s="513"/>
      <c r="T44" s="255"/>
      <c r="U44" s="256"/>
      <c r="V44" s="255">
        <v>127</v>
      </c>
      <c r="W44" s="256">
        <v>1</v>
      </c>
      <c r="X44" s="255"/>
      <c r="Y44" s="256"/>
      <c r="Z44" s="255"/>
      <c r="AA44" s="256"/>
      <c r="AB44" s="255"/>
      <c r="AC44" s="256"/>
      <c r="AD44" s="255"/>
      <c r="AE44" s="627"/>
      <c r="AF44" s="255"/>
      <c r="AG44" s="256"/>
      <c r="AH44" s="255"/>
      <c r="AI44" s="256"/>
      <c r="AJ44" s="255"/>
      <c r="AK44" s="256"/>
      <c r="AL44" s="255"/>
      <c r="AM44" s="256"/>
      <c r="AN44" s="255"/>
      <c r="AO44" s="256"/>
      <c r="AP44" s="151">
        <v>36</v>
      </c>
    </row>
    <row r="45" spans="1:46" s="20" customFormat="1" ht="20" customHeight="1" x14ac:dyDescent="0.35">
      <c r="A45" s="151">
        <v>37</v>
      </c>
      <c r="B45" s="445" t="s">
        <v>455</v>
      </c>
      <c r="C45" s="61">
        <v>2009</v>
      </c>
      <c r="D45" s="445" t="s">
        <v>19</v>
      </c>
      <c r="E45" s="318">
        <f t="shared" si="0"/>
        <v>1</v>
      </c>
      <c r="F45" s="192"/>
      <c r="G45" s="160"/>
      <c r="H45" s="159"/>
      <c r="I45" s="160"/>
      <c r="J45" s="159"/>
      <c r="K45" s="160"/>
      <c r="L45" s="255"/>
      <c r="M45" s="256"/>
      <c r="N45" s="255"/>
      <c r="O45" s="256"/>
      <c r="P45" s="255"/>
      <c r="Q45" s="257"/>
      <c r="R45" s="255">
        <v>92</v>
      </c>
      <c r="S45" s="257">
        <v>1</v>
      </c>
      <c r="T45" s="255"/>
      <c r="U45" s="512"/>
      <c r="V45" s="255"/>
      <c r="W45" s="256"/>
      <c r="X45" s="255"/>
      <c r="Y45" s="256"/>
      <c r="Z45" s="255">
        <v>91</v>
      </c>
      <c r="AA45" s="256">
        <v>0</v>
      </c>
      <c r="AB45" s="255"/>
      <c r="AC45" s="256"/>
      <c r="AD45" s="255"/>
      <c r="AE45" s="627"/>
      <c r="AF45" s="255"/>
      <c r="AG45" s="256"/>
      <c r="AH45" s="255"/>
      <c r="AI45" s="256"/>
      <c r="AJ45" s="255"/>
      <c r="AK45" s="256"/>
      <c r="AL45" s="255"/>
      <c r="AM45" s="256"/>
      <c r="AN45" s="255"/>
      <c r="AO45" s="256"/>
      <c r="AP45" s="151">
        <v>37</v>
      </c>
    </row>
    <row r="46" spans="1:46" s="20" customFormat="1" ht="20" customHeight="1" x14ac:dyDescent="0.35">
      <c r="A46" s="151">
        <v>38</v>
      </c>
      <c r="B46" s="454" t="s">
        <v>473</v>
      </c>
      <c r="C46" s="104">
        <v>2009</v>
      </c>
      <c r="D46" s="454" t="s">
        <v>13</v>
      </c>
      <c r="E46" s="318">
        <f t="shared" si="0"/>
        <v>1</v>
      </c>
      <c r="F46" s="192"/>
      <c r="G46" s="411"/>
      <c r="H46" s="159"/>
      <c r="I46" s="160"/>
      <c r="J46" s="159"/>
      <c r="K46" s="160"/>
      <c r="L46" s="255"/>
      <c r="M46" s="256"/>
      <c r="N46" s="255"/>
      <c r="O46" s="256"/>
      <c r="P46" s="255"/>
      <c r="Q46" s="257"/>
      <c r="R46" s="255"/>
      <c r="S46" s="513"/>
      <c r="T46" s="255">
        <v>125</v>
      </c>
      <c r="U46" s="256">
        <v>0</v>
      </c>
      <c r="V46" s="255"/>
      <c r="W46" s="256"/>
      <c r="X46" s="255"/>
      <c r="Y46" s="256"/>
      <c r="Z46" s="255"/>
      <c r="AA46" s="256"/>
      <c r="AB46" s="255"/>
      <c r="AC46" s="256"/>
      <c r="AD46" s="255"/>
      <c r="AE46" s="627"/>
      <c r="AF46" s="255">
        <v>95</v>
      </c>
      <c r="AG46" s="256">
        <v>0</v>
      </c>
      <c r="AH46" s="255">
        <v>109</v>
      </c>
      <c r="AI46" s="256">
        <v>0</v>
      </c>
      <c r="AJ46" s="255"/>
      <c r="AK46" s="256"/>
      <c r="AL46" s="255">
        <v>114</v>
      </c>
      <c r="AM46" s="256">
        <v>1</v>
      </c>
      <c r="AN46" s="255"/>
      <c r="AO46" s="256"/>
      <c r="AP46" s="151">
        <v>38</v>
      </c>
    </row>
    <row r="47" spans="1:46" s="20" customFormat="1" ht="20" customHeight="1" x14ac:dyDescent="0.35">
      <c r="A47" s="151">
        <v>39</v>
      </c>
      <c r="B47" s="445" t="s">
        <v>458</v>
      </c>
      <c r="C47" s="104">
        <v>2009</v>
      </c>
      <c r="D47" s="445" t="s">
        <v>190</v>
      </c>
      <c r="E47" s="318">
        <f t="shared" si="0"/>
        <v>1</v>
      </c>
      <c r="F47" s="192"/>
      <c r="G47" s="411"/>
      <c r="H47" s="159"/>
      <c r="I47" s="160"/>
      <c r="J47" s="159"/>
      <c r="K47" s="160"/>
      <c r="L47" s="255"/>
      <c r="M47" s="256"/>
      <c r="N47" s="255"/>
      <c r="O47" s="256"/>
      <c r="P47" s="255"/>
      <c r="Q47" s="257"/>
      <c r="R47" s="255">
        <v>126</v>
      </c>
      <c r="S47" s="513">
        <v>0</v>
      </c>
      <c r="T47" s="255">
        <v>116</v>
      </c>
      <c r="U47" s="256">
        <v>0</v>
      </c>
      <c r="V47" s="255"/>
      <c r="W47" s="256"/>
      <c r="X47" s="255"/>
      <c r="Y47" s="256"/>
      <c r="Z47" s="255">
        <v>123</v>
      </c>
      <c r="AA47" s="256">
        <v>0</v>
      </c>
      <c r="AB47" s="255"/>
      <c r="AC47" s="256"/>
      <c r="AD47" s="255">
        <v>144</v>
      </c>
      <c r="AE47" s="256">
        <v>1</v>
      </c>
      <c r="AF47" s="255"/>
      <c r="AG47" s="627"/>
      <c r="AH47" s="255"/>
      <c r="AI47" s="256"/>
      <c r="AJ47" s="255"/>
      <c r="AK47" s="256"/>
      <c r="AL47" s="255"/>
      <c r="AM47" s="256"/>
      <c r="AN47" s="255"/>
      <c r="AO47" s="256"/>
      <c r="AP47" s="151">
        <v>39</v>
      </c>
    </row>
    <row r="48" spans="1:46" s="20" customFormat="1" ht="20" customHeight="1" x14ac:dyDescent="0.35">
      <c r="A48" s="151">
        <v>40</v>
      </c>
      <c r="B48" s="312" t="s">
        <v>380</v>
      </c>
      <c r="C48" s="104">
        <v>2009</v>
      </c>
      <c r="D48" s="566" t="s">
        <v>28</v>
      </c>
      <c r="E48" s="318">
        <f t="shared" si="0"/>
        <v>0</v>
      </c>
      <c r="F48" s="258"/>
      <c r="G48" s="411"/>
      <c r="H48" s="159">
        <v>135</v>
      </c>
      <c r="I48" s="160">
        <v>0</v>
      </c>
      <c r="J48" s="159"/>
      <c r="K48" s="160"/>
      <c r="L48" s="255"/>
      <c r="M48" s="256"/>
      <c r="N48" s="255">
        <v>113</v>
      </c>
      <c r="O48" s="256">
        <v>0</v>
      </c>
      <c r="P48" s="255">
        <v>116</v>
      </c>
      <c r="Q48" s="257">
        <v>0</v>
      </c>
      <c r="R48" s="255"/>
      <c r="S48" s="513"/>
      <c r="T48" s="255">
        <v>105</v>
      </c>
      <c r="U48" s="256">
        <v>0</v>
      </c>
      <c r="V48" s="255"/>
      <c r="W48" s="256"/>
      <c r="X48" s="255"/>
      <c r="Y48" s="256"/>
      <c r="Z48" s="255"/>
      <c r="AA48" s="256"/>
      <c r="AB48" s="255"/>
      <c r="AC48" s="256"/>
      <c r="AD48" s="255"/>
      <c r="AE48" s="627"/>
      <c r="AF48" s="255"/>
      <c r="AG48" s="256"/>
      <c r="AH48" s="255"/>
      <c r="AI48" s="256"/>
      <c r="AJ48" s="255"/>
      <c r="AK48" s="256"/>
      <c r="AL48" s="255"/>
      <c r="AM48" s="256"/>
      <c r="AN48" s="255"/>
      <c r="AO48" s="256"/>
      <c r="AP48" s="151">
        <v>40</v>
      </c>
    </row>
    <row r="49" spans="1:16360" s="20" customFormat="1" ht="20" customHeight="1" x14ac:dyDescent="0.35">
      <c r="A49" s="151">
        <v>41</v>
      </c>
      <c r="B49" s="267" t="s">
        <v>204</v>
      </c>
      <c r="C49" s="104">
        <v>2008</v>
      </c>
      <c r="D49" s="267" t="s">
        <v>48</v>
      </c>
      <c r="E49" s="318">
        <f t="shared" si="0"/>
        <v>0</v>
      </c>
      <c r="F49" s="192"/>
      <c r="G49" s="160"/>
      <c r="H49" s="159"/>
      <c r="I49" s="160"/>
      <c r="J49" s="159"/>
      <c r="K49" s="160"/>
      <c r="L49" s="255"/>
      <c r="M49" s="256"/>
      <c r="N49" s="255"/>
      <c r="O49" s="256"/>
      <c r="P49" s="255"/>
      <c r="Q49" s="257"/>
      <c r="R49" s="255">
        <v>107</v>
      </c>
      <c r="S49" s="257">
        <v>0</v>
      </c>
      <c r="T49" s="255"/>
      <c r="U49" s="512"/>
      <c r="V49" s="255"/>
      <c r="W49" s="256"/>
      <c r="X49" s="255"/>
      <c r="Y49" s="256"/>
      <c r="Z49" s="255"/>
      <c r="AA49" s="256"/>
      <c r="AB49" s="255"/>
      <c r="AC49" s="256"/>
      <c r="AD49" s="255"/>
      <c r="AE49" s="627"/>
      <c r="AF49" s="255"/>
      <c r="AG49" s="256"/>
      <c r="AH49" s="255"/>
      <c r="AI49" s="256"/>
      <c r="AJ49" s="255"/>
      <c r="AK49" s="256"/>
      <c r="AL49" s="255"/>
      <c r="AM49" s="256"/>
      <c r="AN49" s="255"/>
      <c r="AO49" s="256"/>
      <c r="AP49" s="151">
        <v>41</v>
      </c>
    </row>
    <row r="50" spans="1:16360" s="20" customFormat="1" ht="20" customHeight="1" x14ac:dyDescent="0.35">
      <c r="A50" s="151">
        <v>42</v>
      </c>
      <c r="B50" s="413" t="s">
        <v>439</v>
      </c>
      <c r="C50" s="104">
        <v>2008</v>
      </c>
      <c r="D50" s="413" t="s">
        <v>81</v>
      </c>
      <c r="E50" s="318">
        <f t="shared" si="0"/>
        <v>0</v>
      </c>
      <c r="F50" s="192"/>
      <c r="G50" s="411"/>
      <c r="H50" s="159"/>
      <c r="I50" s="160"/>
      <c r="J50" s="159"/>
      <c r="K50" s="160"/>
      <c r="L50" s="255"/>
      <c r="M50" s="256"/>
      <c r="N50" s="255"/>
      <c r="O50" s="256"/>
      <c r="P50" s="255">
        <v>115</v>
      </c>
      <c r="Q50" s="257">
        <v>0</v>
      </c>
      <c r="R50" s="255"/>
      <c r="S50" s="513"/>
      <c r="T50" s="255"/>
      <c r="U50" s="256"/>
      <c r="V50" s="255"/>
      <c r="W50" s="256"/>
      <c r="X50" s="255"/>
      <c r="Y50" s="256"/>
      <c r="Z50" s="255"/>
      <c r="AA50" s="256"/>
      <c r="AB50" s="255"/>
      <c r="AC50" s="256"/>
      <c r="AD50" s="255"/>
      <c r="AE50" s="627"/>
      <c r="AF50" s="255"/>
      <c r="AG50" s="256"/>
      <c r="AH50" s="255"/>
      <c r="AI50" s="256"/>
      <c r="AJ50" s="255"/>
      <c r="AK50" s="256"/>
      <c r="AL50" s="255"/>
      <c r="AM50" s="256"/>
      <c r="AN50" s="255"/>
      <c r="AO50" s="256"/>
      <c r="AP50" s="151">
        <v>42</v>
      </c>
    </row>
    <row r="51" spans="1:16360" s="20" customFormat="1" ht="20" customHeight="1" x14ac:dyDescent="0.35">
      <c r="A51" s="151">
        <v>43</v>
      </c>
      <c r="B51" s="148" t="s">
        <v>328</v>
      </c>
      <c r="C51" s="104">
        <v>2009</v>
      </c>
      <c r="D51" s="312" t="s">
        <v>29</v>
      </c>
      <c r="E51" s="318">
        <f t="shared" si="0"/>
        <v>0</v>
      </c>
      <c r="F51" s="192"/>
      <c r="G51" s="411"/>
      <c r="H51" s="159">
        <v>110</v>
      </c>
      <c r="I51" s="160">
        <v>0</v>
      </c>
      <c r="J51" s="159"/>
      <c r="K51" s="160"/>
      <c r="L51" s="255"/>
      <c r="M51" s="256"/>
      <c r="N51" s="255"/>
      <c r="O51" s="256"/>
      <c r="P51" s="255"/>
      <c r="Q51" s="257"/>
      <c r="R51" s="255"/>
      <c r="S51" s="513"/>
      <c r="T51" s="255"/>
      <c r="U51" s="256"/>
      <c r="V51" s="255"/>
      <c r="W51" s="256"/>
      <c r="X51" s="255"/>
      <c r="Y51" s="256"/>
      <c r="Z51" s="255"/>
      <c r="AA51" s="256"/>
      <c r="AB51" s="255"/>
      <c r="AC51" s="256"/>
      <c r="AD51" s="255"/>
      <c r="AE51" s="627"/>
      <c r="AF51" s="255"/>
      <c r="AG51" s="256"/>
      <c r="AH51" s="255"/>
      <c r="AI51" s="256"/>
      <c r="AJ51" s="255"/>
      <c r="AK51" s="256"/>
      <c r="AL51" s="255"/>
      <c r="AM51" s="256"/>
      <c r="AN51" s="255"/>
      <c r="AO51" s="256"/>
      <c r="AP51" s="151">
        <v>43</v>
      </c>
    </row>
    <row r="52" spans="1:16360" s="20" customFormat="1" ht="20" customHeight="1" x14ac:dyDescent="0.35">
      <c r="A52" s="151">
        <v>44</v>
      </c>
      <c r="B52" s="466" t="s">
        <v>494</v>
      </c>
      <c r="C52" s="104">
        <v>2008</v>
      </c>
      <c r="D52" s="466" t="s">
        <v>12</v>
      </c>
      <c r="E52" s="318">
        <f t="shared" si="0"/>
        <v>0</v>
      </c>
      <c r="F52" s="192"/>
      <c r="G52" s="160"/>
      <c r="H52" s="159"/>
      <c r="I52" s="160"/>
      <c r="J52" s="159"/>
      <c r="K52" s="160"/>
      <c r="L52" s="255"/>
      <c r="M52" s="256"/>
      <c r="N52" s="255"/>
      <c r="O52" s="256"/>
      <c r="P52" s="255"/>
      <c r="Q52" s="257"/>
      <c r="R52" s="255"/>
      <c r="S52" s="513"/>
      <c r="T52" s="255"/>
      <c r="U52" s="256"/>
      <c r="V52" s="255"/>
      <c r="W52" s="256"/>
      <c r="X52" s="255">
        <v>103</v>
      </c>
      <c r="Y52" s="256">
        <v>0</v>
      </c>
      <c r="Z52" s="255"/>
      <c r="AA52" s="256"/>
      <c r="AB52" s="255"/>
      <c r="AC52" s="256"/>
      <c r="AD52" s="255"/>
      <c r="AE52" s="627"/>
      <c r="AF52" s="255"/>
      <c r="AG52" s="256"/>
      <c r="AH52" s="255"/>
      <c r="AI52" s="256"/>
      <c r="AJ52" s="255"/>
      <c r="AK52" s="256"/>
      <c r="AL52" s="255"/>
      <c r="AM52" s="256"/>
      <c r="AN52" s="255"/>
      <c r="AO52" s="256"/>
      <c r="AP52" s="151">
        <v>44</v>
      </c>
    </row>
    <row r="53" spans="1:16360" s="20" customFormat="1" ht="20" customHeight="1" x14ac:dyDescent="0.35">
      <c r="A53" s="151">
        <v>45</v>
      </c>
      <c r="B53" s="531" t="s">
        <v>550</v>
      </c>
      <c r="C53" s="104">
        <v>2008</v>
      </c>
      <c r="D53" s="531" t="s">
        <v>7</v>
      </c>
      <c r="E53" s="318">
        <f t="shared" si="0"/>
        <v>0</v>
      </c>
      <c r="F53" s="192"/>
      <c r="G53" s="411"/>
      <c r="H53" s="159"/>
      <c r="I53" s="160"/>
      <c r="J53" s="159"/>
      <c r="K53" s="160"/>
      <c r="L53" s="255"/>
      <c r="M53" s="256"/>
      <c r="N53" s="255"/>
      <c r="O53" s="256"/>
      <c r="P53" s="255"/>
      <c r="Q53" s="257"/>
      <c r="R53" s="255"/>
      <c r="S53" s="513"/>
      <c r="T53" s="255"/>
      <c r="U53" s="256"/>
      <c r="V53" s="255"/>
      <c r="W53" s="256"/>
      <c r="X53" s="255"/>
      <c r="Y53" s="256"/>
      <c r="Z53" s="255"/>
      <c r="AA53" s="256"/>
      <c r="AB53" s="255"/>
      <c r="AC53" s="256"/>
      <c r="AD53" s="255"/>
      <c r="AE53" s="627"/>
      <c r="AF53" s="255">
        <v>103</v>
      </c>
      <c r="AG53" s="256">
        <v>0</v>
      </c>
      <c r="AH53" s="255"/>
      <c r="AI53" s="256"/>
      <c r="AJ53" s="255"/>
      <c r="AK53" s="256"/>
      <c r="AL53" s="255"/>
      <c r="AM53" s="256"/>
      <c r="AN53" s="255"/>
      <c r="AO53" s="256"/>
      <c r="AP53" s="151">
        <v>45</v>
      </c>
    </row>
    <row r="54" spans="1:16360" s="20" customFormat="1" ht="20" customHeight="1" x14ac:dyDescent="0.35">
      <c r="A54" s="151">
        <v>46</v>
      </c>
      <c r="B54" s="531" t="s">
        <v>549</v>
      </c>
      <c r="C54" s="104">
        <v>2008</v>
      </c>
      <c r="D54" s="531" t="s">
        <v>7</v>
      </c>
      <c r="E54" s="318">
        <f t="shared" si="0"/>
        <v>0</v>
      </c>
      <c r="F54" s="192"/>
      <c r="G54" s="411"/>
      <c r="H54" s="159"/>
      <c r="I54" s="160"/>
      <c r="J54" s="159"/>
      <c r="K54" s="160"/>
      <c r="L54" s="255"/>
      <c r="M54" s="256"/>
      <c r="N54" s="255"/>
      <c r="O54" s="256"/>
      <c r="P54" s="255"/>
      <c r="Q54" s="257"/>
      <c r="R54" s="255"/>
      <c r="S54" s="513"/>
      <c r="T54" s="255"/>
      <c r="U54" s="256"/>
      <c r="V54" s="255"/>
      <c r="W54" s="256"/>
      <c r="X54" s="255"/>
      <c r="Y54" s="256"/>
      <c r="Z54" s="255"/>
      <c r="AA54" s="256"/>
      <c r="AB54" s="255"/>
      <c r="AC54" s="256"/>
      <c r="AD54" s="255"/>
      <c r="AE54" s="627"/>
      <c r="AF54" s="255">
        <v>102</v>
      </c>
      <c r="AG54" s="256">
        <v>0</v>
      </c>
      <c r="AH54" s="255"/>
      <c r="AI54" s="256"/>
      <c r="AJ54" s="255"/>
      <c r="AK54" s="256"/>
      <c r="AL54" s="255"/>
      <c r="AM54" s="256"/>
      <c r="AN54" s="255"/>
      <c r="AO54" s="256"/>
      <c r="AP54" s="151">
        <v>46</v>
      </c>
    </row>
    <row r="55" spans="1:16360" s="20" customFormat="1" ht="20" customHeight="1" x14ac:dyDescent="0.35">
      <c r="A55" s="151">
        <v>47</v>
      </c>
      <c r="B55" s="133" t="s">
        <v>308</v>
      </c>
      <c r="C55" s="104">
        <v>2009</v>
      </c>
      <c r="D55" s="133" t="s">
        <v>45</v>
      </c>
      <c r="E55" s="318">
        <f t="shared" si="0"/>
        <v>0</v>
      </c>
      <c r="F55" s="192"/>
      <c r="G55" s="411"/>
      <c r="H55" s="159">
        <v>95</v>
      </c>
      <c r="I55" s="160">
        <v>0</v>
      </c>
      <c r="J55" s="159"/>
      <c r="K55" s="160"/>
      <c r="L55" s="255"/>
      <c r="M55" s="256"/>
      <c r="N55" s="255"/>
      <c r="O55" s="256"/>
      <c r="P55" s="255"/>
      <c r="Q55" s="257"/>
      <c r="R55" s="255"/>
      <c r="S55" s="513"/>
      <c r="T55" s="255"/>
      <c r="U55" s="256"/>
      <c r="V55" s="255"/>
      <c r="W55" s="256"/>
      <c r="X55" s="255"/>
      <c r="Y55" s="256"/>
      <c r="Z55" s="255"/>
      <c r="AA55" s="256"/>
      <c r="AB55" s="255"/>
      <c r="AC55" s="256"/>
      <c r="AD55" s="255"/>
      <c r="AE55" s="627"/>
      <c r="AF55" s="255"/>
      <c r="AG55" s="256"/>
      <c r="AH55" s="255"/>
      <c r="AI55" s="256"/>
      <c r="AJ55" s="255"/>
      <c r="AK55" s="256"/>
      <c r="AL55" s="255"/>
      <c r="AM55" s="256"/>
      <c r="AN55" s="255"/>
      <c r="AO55" s="256"/>
      <c r="AP55" s="151">
        <v>47</v>
      </c>
    </row>
    <row r="56" spans="1:16360" s="20" customFormat="1" ht="20" customHeight="1" x14ac:dyDescent="0.35">
      <c r="A56" s="151">
        <v>48</v>
      </c>
      <c r="B56" s="312" t="s">
        <v>379</v>
      </c>
      <c r="C56" s="104">
        <v>2009</v>
      </c>
      <c r="D56" s="312" t="s">
        <v>7</v>
      </c>
      <c r="E56" s="318">
        <f t="shared" si="0"/>
        <v>0</v>
      </c>
      <c r="F56" s="192"/>
      <c r="G56" s="411"/>
      <c r="H56" s="159">
        <v>117</v>
      </c>
      <c r="I56" s="160">
        <v>0</v>
      </c>
      <c r="J56" s="159"/>
      <c r="K56" s="160"/>
      <c r="L56" s="255"/>
      <c r="M56" s="256"/>
      <c r="N56" s="255"/>
      <c r="O56" s="256"/>
      <c r="P56" s="255"/>
      <c r="Q56" s="257"/>
      <c r="R56" s="255"/>
      <c r="S56" s="513"/>
      <c r="T56" s="255"/>
      <c r="U56" s="256"/>
      <c r="V56" s="255"/>
      <c r="W56" s="256"/>
      <c r="X56" s="255"/>
      <c r="Y56" s="256"/>
      <c r="Z56" s="255"/>
      <c r="AA56" s="256"/>
      <c r="AB56" s="255"/>
      <c r="AC56" s="256"/>
      <c r="AD56" s="255"/>
      <c r="AE56" s="627"/>
      <c r="AF56" s="255"/>
      <c r="AG56" s="256"/>
      <c r="AH56" s="255"/>
      <c r="AI56" s="256"/>
      <c r="AJ56" s="255"/>
      <c r="AK56" s="256"/>
      <c r="AL56" s="255"/>
      <c r="AM56" s="256"/>
      <c r="AN56" s="255"/>
      <c r="AO56" s="256"/>
      <c r="AP56" s="151">
        <v>48</v>
      </c>
    </row>
    <row r="57" spans="1:16360" s="38" customFormat="1" ht="20" customHeight="1" x14ac:dyDescent="0.35">
      <c r="A57" s="151">
        <v>49</v>
      </c>
      <c r="B57" s="531" t="s">
        <v>551</v>
      </c>
      <c r="C57" s="104">
        <v>2009</v>
      </c>
      <c r="D57" s="531" t="s">
        <v>39</v>
      </c>
      <c r="E57" s="318">
        <f t="shared" si="0"/>
        <v>0</v>
      </c>
      <c r="F57" s="192"/>
      <c r="G57" s="411"/>
      <c r="H57" s="159"/>
      <c r="I57" s="160"/>
      <c r="J57" s="159"/>
      <c r="K57" s="160"/>
      <c r="L57" s="255"/>
      <c r="M57" s="256"/>
      <c r="N57" s="255"/>
      <c r="O57" s="256"/>
      <c r="P57" s="255"/>
      <c r="Q57" s="257"/>
      <c r="R57" s="255"/>
      <c r="S57" s="513"/>
      <c r="T57" s="255"/>
      <c r="U57" s="256"/>
      <c r="V57" s="255"/>
      <c r="W57" s="256"/>
      <c r="X57" s="255"/>
      <c r="Y57" s="256"/>
      <c r="Z57" s="255"/>
      <c r="AA57" s="256"/>
      <c r="AB57" s="255"/>
      <c r="AC57" s="256"/>
      <c r="AD57" s="255"/>
      <c r="AE57" s="627"/>
      <c r="AF57" s="255">
        <v>104</v>
      </c>
      <c r="AG57" s="256">
        <v>0</v>
      </c>
      <c r="AH57" s="255"/>
      <c r="AI57" s="256"/>
      <c r="AJ57" s="255"/>
      <c r="AK57" s="256"/>
      <c r="AL57" s="255"/>
      <c r="AM57" s="256"/>
      <c r="AN57" s="255"/>
      <c r="AO57" s="256"/>
      <c r="AP57" s="151">
        <v>49</v>
      </c>
      <c r="AQ57" s="75"/>
      <c r="AR57" s="75"/>
      <c r="AS57" s="75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747"/>
      <c r="BS57" s="748"/>
      <c r="BT57" s="748"/>
      <c r="BU57" s="748"/>
      <c r="BV57" s="748"/>
      <c r="BW57" s="748"/>
      <c r="BX57" s="748"/>
      <c r="BY57" s="748"/>
      <c r="BZ57" s="748"/>
      <c r="CA57" s="748"/>
      <c r="CB57" s="748"/>
      <c r="CC57" s="748"/>
      <c r="CD57" s="748"/>
      <c r="CE57" s="748"/>
      <c r="CF57" s="748"/>
      <c r="CG57" s="748"/>
      <c r="CH57" s="748"/>
      <c r="CI57" s="748"/>
      <c r="CJ57" s="748"/>
      <c r="CK57" s="748"/>
      <c r="CL57" s="748"/>
      <c r="CM57" s="748"/>
      <c r="CN57" s="748"/>
      <c r="CO57" s="748"/>
      <c r="CP57" s="748"/>
      <c r="CQ57" s="748"/>
      <c r="CR57" s="748"/>
      <c r="CS57" s="748"/>
      <c r="CT57" s="748"/>
      <c r="CU57" s="748"/>
      <c r="CV57" s="748"/>
      <c r="CW57" s="747"/>
      <c r="CX57" s="748"/>
      <c r="CY57" s="748"/>
      <c r="CZ57" s="748"/>
      <c r="DA57" s="748"/>
      <c r="DB57" s="748"/>
      <c r="DC57" s="748"/>
      <c r="DD57" s="748"/>
      <c r="DE57" s="748"/>
      <c r="DF57" s="748"/>
      <c r="DG57" s="748"/>
      <c r="DH57" s="748"/>
      <c r="DI57" s="748"/>
      <c r="DJ57" s="748"/>
      <c r="DK57" s="748"/>
      <c r="DL57" s="748"/>
      <c r="DM57" s="748"/>
      <c r="DN57" s="748"/>
      <c r="DO57" s="748"/>
      <c r="DP57" s="748"/>
      <c r="DQ57" s="748"/>
      <c r="DR57" s="748"/>
      <c r="DS57" s="748"/>
      <c r="DT57" s="748"/>
      <c r="DU57" s="748"/>
      <c r="DV57" s="748"/>
      <c r="DW57" s="748"/>
      <c r="DX57" s="748"/>
      <c r="DY57" s="748"/>
      <c r="DZ57" s="748"/>
      <c r="EA57" s="748"/>
      <c r="EB57" s="747"/>
      <c r="EC57" s="748"/>
      <c r="ED57" s="748"/>
      <c r="EE57" s="748"/>
      <c r="EF57" s="748"/>
      <c r="EG57" s="748"/>
      <c r="EH57" s="748"/>
      <c r="EI57" s="748"/>
      <c r="EJ57" s="748"/>
      <c r="EK57" s="748"/>
      <c r="EL57" s="748"/>
      <c r="EM57" s="748"/>
      <c r="EN57" s="748"/>
      <c r="EO57" s="748"/>
      <c r="EP57" s="748"/>
      <c r="EQ57" s="748"/>
      <c r="ER57" s="748"/>
      <c r="ES57" s="748"/>
      <c r="ET57" s="748"/>
      <c r="EU57" s="748"/>
      <c r="EV57" s="748"/>
      <c r="EW57" s="748"/>
      <c r="EX57" s="748"/>
      <c r="EY57" s="748"/>
      <c r="EZ57" s="748"/>
      <c r="FA57" s="748"/>
      <c r="FB57" s="748"/>
      <c r="FC57" s="748"/>
      <c r="FD57" s="748"/>
      <c r="FE57" s="748"/>
      <c r="FF57" s="748"/>
      <c r="FG57" s="747"/>
      <c r="FH57" s="748"/>
      <c r="FI57" s="748"/>
      <c r="FJ57" s="748"/>
      <c r="FK57" s="748"/>
      <c r="FL57" s="748"/>
      <c r="FM57" s="748"/>
      <c r="FN57" s="748"/>
      <c r="FO57" s="748"/>
      <c r="FP57" s="748"/>
      <c r="FQ57" s="748"/>
      <c r="FR57" s="748"/>
      <c r="FS57" s="748"/>
      <c r="FT57" s="748"/>
      <c r="FU57" s="748"/>
      <c r="FV57" s="748"/>
      <c r="FW57" s="748"/>
      <c r="FX57" s="748"/>
      <c r="FY57" s="748"/>
      <c r="FZ57" s="748"/>
      <c r="GA57" s="748"/>
      <c r="GB57" s="748"/>
      <c r="GC57" s="748"/>
      <c r="GD57" s="748"/>
      <c r="GE57" s="748"/>
      <c r="GF57" s="748"/>
      <c r="GG57" s="748"/>
      <c r="GH57" s="748"/>
      <c r="GI57" s="748"/>
      <c r="GJ57" s="748"/>
      <c r="GK57" s="748"/>
      <c r="GL57" s="747"/>
      <c r="GM57" s="748"/>
      <c r="GN57" s="748"/>
      <c r="GO57" s="748"/>
      <c r="GP57" s="748"/>
      <c r="GQ57" s="748"/>
      <c r="GR57" s="748"/>
      <c r="GS57" s="748"/>
      <c r="GT57" s="748"/>
      <c r="GU57" s="748"/>
      <c r="GV57" s="748"/>
      <c r="GW57" s="748"/>
      <c r="GX57" s="748"/>
      <c r="GY57" s="748"/>
      <c r="GZ57" s="748"/>
      <c r="HA57" s="748"/>
      <c r="HB57" s="748"/>
      <c r="HC57" s="748"/>
      <c r="HD57" s="748"/>
      <c r="HE57" s="748"/>
      <c r="HF57" s="748"/>
      <c r="HG57" s="748"/>
      <c r="HH57" s="748"/>
      <c r="HI57" s="748"/>
      <c r="HJ57" s="748"/>
      <c r="HK57" s="748"/>
      <c r="HL57" s="748"/>
      <c r="HM57" s="748"/>
      <c r="HN57" s="748"/>
      <c r="HO57" s="748"/>
      <c r="HP57" s="748"/>
      <c r="HQ57" s="747"/>
      <c r="HR57" s="748"/>
      <c r="HS57" s="748"/>
      <c r="HT57" s="748"/>
      <c r="HU57" s="748"/>
      <c r="HV57" s="748"/>
      <c r="HW57" s="748"/>
      <c r="HX57" s="748"/>
      <c r="HY57" s="748"/>
      <c r="HZ57" s="748"/>
      <c r="IA57" s="748"/>
      <c r="IB57" s="748"/>
      <c r="IC57" s="748"/>
      <c r="ID57" s="748"/>
      <c r="IE57" s="748"/>
      <c r="IF57" s="748"/>
      <c r="IG57" s="748"/>
      <c r="IH57" s="748"/>
      <c r="II57" s="748"/>
      <c r="IJ57" s="748"/>
      <c r="IK57" s="748"/>
      <c r="IL57" s="748"/>
      <c r="IM57" s="748"/>
      <c r="IN57" s="748"/>
      <c r="IO57" s="748"/>
      <c r="IP57" s="748"/>
      <c r="IQ57" s="748"/>
      <c r="IR57" s="748"/>
      <c r="IS57" s="748"/>
      <c r="IT57" s="748"/>
      <c r="IU57" s="748"/>
      <c r="IV57" s="747"/>
      <c r="IW57" s="748"/>
      <c r="IX57" s="748"/>
      <c r="IY57" s="748"/>
      <c r="IZ57" s="748"/>
      <c r="JA57" s="748"/>
      <c r="JB57" s="748"/>
      <c r="JC57" s="748"/>
      <c r="JD57" s="748"/>
      <c r="JE57" s="748"/>
      <c r="JF57" s="748"/>
      <c r="JG57" s="748"/>
      <c r="JH57" s="748"/>
      <c r="JI57" s="748"/>
      <c r="JJ57" s="748"/>
      <c r="JK57" s="748"/>
      <c r="JL57" s="748"/>
      <c r="JM57" s="748"/>
      <c r="JN57" s="748"/>
      <c r="JO57" s="748"/>
      <c r="JP57" s="748"/>
      <c r="JQ57" s="748"/>
      <c r="JR57" s="748"/>
      <c r="JS57" s="748"/>
      <c r="JT57" s="748"/>
      <c r="JU57" s="748"/>
      <c r="JV57" s="748"/>
      <c r="JW57" s="748"/>
      <c r="JX57" s="748"/>
      <c r="JY57" s="748"/>
      <c r="JZ57" s="748"/>
      <c r="KA57" s="747"/>
      <c r="KB57" s="748"/>
      <c r="KC57" s="748"/>
      <c r="KD57" s="748"/>
      <c r="KE57" s="748"/>
      <c r="KF57" s="748"/>
      <c r="KG57" s="748"/>
      <c r="KH57" s="748"/>
      <c r="KI57" s="748"/>
      <c r="KJ57" s="748"/>
      <c r="KK57" s="748"/>
      <c r="KL57" s="748"/>
      <c r="KM57" s="748"/>
      <c r="KN57" s="748"/>
      <c r="KO57" s="748"/>
      <c r="KP57" s="748"/>
      <c r="KQ57" s="748"/>
      <c r="KR57" s="748"/>
      <c r="KS57" s="748"/>
      <c r="KT57" s="748"/>
      <c r="KU57" s="748"/>
      <c r="KV57" s="748"/>
      <c r="KW57" s="748"/>
      <c r="KX57" s="748"/>
      <c r="KY57" s="748"/>
      <c r="KZ57" s="748"/>
      <c r="LA57" s="748"/>
      <c r="LB57" s="748"/>
      <c r="LC57" s="748"/>
      <c r="LD57" s="748"/>
      <c r="LE57" s="748"/>
      <c r="LF57" s="747"/>
      <c r="LG57" s="748"/>
      <c r="LH57" s="748"/>
      <c r="LI57" s="748"/>
      <c r="LJ57" s="748"/>
      <c r="LK57" s="748"/>
      <c r="LL57" s="748"/>
      <c r="LM57" s="748"/>
      <c r="LN57" s="748"/>
      <c r="LO57" s="748"/>
      <c r="LP57" s="748"/>
      <c r="LQ57" s="748"/>
      <c r="LR57" s="748"/>
      <c r="LS57" s="748"/>
      <c r="LT57" s="748"/>
      <c r="LU57" s="748"/>
      <c r="LV57" s="748"/>
      <c r="LW57" s="748"/>
      <c r="LX57" s="748"/>
      <c r="LY57" s="748"/>
      <c r="LZ57" s="748"/>
      <c r="MA57" s="748"/>
      <c r="MB57" s="748"/>
      <c r="MC57" s="748"/>
      <c r="MD57" s="748"/>
      <c r="ME57" s="748"/>
      <c r="MF57" s="748"/>
      <c r="MG57" s="748"/>
      <c r="MH57" s="748"/>
      <c r="MI57" s="748"/>
      <c r="MJ57" s="748"/>
      <c r="MK57" s="747"/>
      <c r="ML57" s="748"/>
      <c r="MM57" s="748"/>
      <c r="MN57" s="748"/>
      <c r="MO57" s="748"/>
      <c r="MP57" s="748"/>
      <c r="MQ57" s="748"/>
      <c r="MR57" s="748"/>
      <c r="MS57" s="748"/>
      <c r="MT57" s="748"/>
      <c r="MU57" s="748"/>
      <c r="MV57" s="748"/>
      <c r="MW57" s="748"/>
      <c r="MX57" s="748"/>
      <c r="MY57" s="748"/>
      <c r="MZ57" s="748"/>
      <c r="NA57" s="748"/>
      <c r="NB57" s="748"/>
      <c r="NC57" s="748"/>
      <c r="ND57" s="748"/>
      <c r="NE57" s="748"/>
      <c r="NF57" s="748"/>
      <c r="NG57" s="748"/>
      <c r="NH57" s="748"/>
      <c r="NI57" s="748"/>
      <c r="NJ57" s="748"/>
      <c r="NK57" s="748"/>
      <c r="NL57" s="748"/>
      <c r="NM57" s="748"/>
      <c r="NN57" s="748"/>
      <c r="NO57" s="748"/>
      <c r="NP57" s="747"/>
      <c r="NQ57" s="748"/>
      <c r="NR57" s="748"/>
      <c r="NS57" s="748"/>
      <c r="NT57" s="748"/>
      <c r="NU57" s="748"/>
      <c r="NV57" s="748"/>
      <c r="NW57" s="748"/>
      <c r="NX57" s="748"/>
      <c r="NY57" s="748"/>
      <c r="NZ57" s="748"/>
      <c r="OA57" s="748"/>
      <c r="OB57" s="748"/>
      <c r="OC57" s="748"/>
      <c r="OD57" s="748"/>
      <c r="OE57" s="748"/>
      <c r="OF57" s="748"/>
      <c r="OG57" s="748"/>
      <c r="OH57" s="748"/>
      <c r="OI57" s="748"/>
      <c r="OJ57" s="748"/>
      <c r="OK57" s="748"/>
      <c r="OL57" s="748"/>
      <c r="OM57" s="748"/>
      <c r="ON57" s="748"/>
      <c r="OO57" s="748"/>
      <c r="OP57" s="748"/>
      <c r="OQ57" s="748"/>
      <c r="OR57" s="748"/>
      <c r="OS57" s="748"/>
      <c r="OT57" s="748"/>
      <c r="OU57" s="747"/>
      <c r="OV57" s="748"/>
      <c r="OW57" s="748"/>
      <c r="OX57" s="748"/>
      <c r="OY57" s="748"/>
      <c r="OZ57" s="748"/>
      <c r="PA57" s="748"/>
      <c r="PB57" s="748"/>
      <c r="PC57" s="748"/>
      <c r="PD57" s="748"/>
      <c r="PE57" s="748"/>
      <c r="PF57" s="748"/>
      <c r="PG57" s="748"/>
      <c r="PH57" s="748"/>
      <c r="PI57" s="748"/>
      <c r="PJ57" s="748"/>
      <c r="PK57" s="748"/>
      <c r="PL57" s="748"/>
      <c r="PM57" s="748"/>
      <c r="PN57" s="748"/>
      <c r="PO57" s="748"/>
      <c r="PP57" s="748"/>
      <c r="PQ57" s="748"/>
      <c r="PR57" s="748"/>
      <c r="PS57" s="748"/>
      <c r="PT57" s="748"/>
      <c r="PU57" s="748"/>
      <c r="PV57" s="748"/>
      <c r="PW57" s="748"/>
      <c r="PX57" s="748"/>
      <c r="PY57" s="748"/>
      <c r="PZ57" s="747"/>
      <c r="QA57" s="748"/>
      <c r="QB57" s="748"/>
      <c r="QC57" s="748"/>
      <c r="QD57" s="748"/>
      <c r="QE57" s="748"/>
      <c r="QF57" s="748"/>
      <c r="QG57" s="748"/>
      <c r="QH57" s="748"/>
      <c r="QI57" s="748"/>
      <c r="QJ57" s="748"/>
      <c r="QK57" s="748"/>
      <c r="QL57" s="748"/>
      <c r="QM57" s="748"/>
      <c r="QN57" s="748"/>
      <c r="QO57" s="748"/>
      <c r="QP57" s="748"/>
      <c r="QQ57" s="748"/>
      <c r="QR57" s="748"/>
      <c r="QS57" s="748"/>
      <c r="QT57" s="748"/>
      <c r="QU57" s="748"/>
      <c r="QV57" s="748"/>
      <c r="QW57" s="748"/>
      <c r="QX57" s="748"/>
      <c r="QY57" s="748"/>
      <c r="QZ57" s="748"/>
      <c r="RA57" s="748"/>
      <c r="RB57" s="748"/>
      <c r="RC57" s="748"/>
      <c r="RD57" s="748"/>
      <c r="RE57" s="747"/>
      <c r="RF57" s="748"/>
      <c r="RG57" s="748"/>
      <c r="RH57" s="748"/>
      <c r="RI57" s="748"/>
      <c r="RJ57" s="748"/>
      <c r="RK57" s="748"/>
      <c r="RL57" s="748"/>
      <c r="RM57" s="748"/>
      <c r="RN57" s="748"/>
      <c r="RO57" s="748"/>
      <c r="RP57" s="748"/>
      <c r="RQ57" s="748"/>
      <c r="RR57" s="748"/>
      <c r="RS57" s="748"/>
      <c r="RT57" s="748"/>
      <c r="RU57" s="748"/>
      <c r="RV57" s="748"/>
      <c r="RW57" s="748"/>
      <c r="RX57" s="748"/>
      <c r="RY57" s="748"/>
      <c r="RZ57" s="748"/>
      <c r="SA57" s="748"/>
      <c r="SB57" s="748"/>
      <c r="SC57" s="748"/>
      <c r="SD57" s="748"/>
      <c r="SE57" s="748"/>
      <c r="SF57" s="748"/>
      <c r="SG57" s="748"/>
      <c r="SH57" s="748"/>
      <c r="SI57" s="748"/>
      <c r="SJ57" s="747"/>
      <c r="SK57" s="748"/>
      <c r="SL57" s="748"/>
      <c r="SM57" s="748"/>
      <c r="SN57" s="748"/>
      <c r="SO57" s="748"/>
      <c r="SP57" s="748"/>
      <c r="SQ57" s="748"/>
      <c r="SR57" s="748"/>
      <c r="SS57" s="748"/>
      <c r="ST57" s="748"/>
      <c r="SU57" s="748"/>
      <c r="SV57" s="748"/>
      <c r="SW57" s="748"/>
      <c r="SX57" s="748"/>
      <c r="SY57" s="748"/>
      <c r="SZ57" s="748"/>
      <c r="TA57" s="748"/>
      <c r="TB57" s="748"/>
      <c r="TC57" s="748"/>
      <c r="TD57" s="748"/>
      <c r="TE57" s="748"/>
      <c r="TF57" s="748"/>
      <c r="TG57" s="748"/>
      <c r="TH57" s="748"/>
      <c r="TI57" s="748"/>
      <c r="TJ57" s="748"/>
      <c r="TK57" s="748"/>
      <c r="TL57" s="748"/>
      <c r="TM57" s="748"/>
      <c r="TN57" s="748"/>
      <c r="TO57" s="747"/>
      <c r="TP57" s="748"/>
      <c r="TQ57" s="748"/>
      <c r="TR57" s="748"/>
      <c r="TS57" s="748"/>
      <c r="TT57" s="748"/>
      <c r="TU57" s="748"/>
      <c r="TV57" s="748"/>
      <c r="TW57" s="748"/>
      <c r="TX57" s="748"/>
      <c r="TY57" s="748"/>
      <c r="TZ57" s="748"/>
      <c r="UA57" s="748"/>
      <c r="UB57" s="748"/>
      <c r="UC57" s="748"/>
      <c r="UD57" s="748"/>
      <c r="UE57" s="748"/>
      <c r="UF57" s="748"/>
      <c r="UG57" s="748"/>
      <c r="UH57" s="748"/>
      <c r="UI57" s="748"/>
      <c r="UJ57" s="748"/>
      <c r="UK57" s="748"/>
      <c r="UL57" s="748"/>
      <c r="UM57" s="748"/>
      <c r="UN57" s="748"/>
      <c r="UO57" s="748"/>
      <c r="UP57" s="748"/>
      <c r="UQ57" s="748"/>
      <c r="UR57" s="748"/>
      <c r="US57" s="748"/>
      <c r="UT57" s="747"/>
      <c r="UU57" s="748"/>
      <c r="UV57" s="748"/>
      <c r="UW57" s="748"/>
      <c r="UX57" s="748"/>
      <c r="UY57" s="748"/>
      <c r="UZ57" s="748"/>
      <c r="VA57" s="748"/>
      <c r="VB57" s="748"/>
      <c r="VC57" s="748"/>
      <c r="VD57" s="748"/>
      <c r="VE57" s="748"/>
      <c r="VF57" s="748"/>
      <c r="VG57" s="748"/>
      <c r="VH57" s="748"/>
      <c r="VI57" s="748"/>
      <c r="VJ57" s="748"/>
      <c r="VK57" s="748"/>
      <c r="VL57" s="748"/>
      <c r="VM57" s="748"/>
      <c r="VN57" s="748"/>
      <c r="VO57" s="748"/>
      <c r="VP57" s="748"/>
      <c r="VQ57" s="748"/>
      <c r="VR57" s="748"/>
      <c r="VS57" s="748"/>
      <c r="VT57" s="748"/>
      <c r="VU57" s="748"/>
      <c r="VV57" s="748"/>
      <c r="VW57" s="748"/>
      <c r="VX57" s="748"/>
      <c r="VY57" s="747"/>
      <c r="VZ57" s="748"/>
      <c r="WA57" s="748"/>
      <c r="WB57" s="748"/>
      <c r="WC57" s="748"/>
      <c r="WD57" s="748"/>
      <c r="WE57" s="748"/>
      <c r="WF57" s="748"/>
      <c r="WG57" s="748"/>
      <c r="WH57" s="748"/>
      <c r="WI57" s="748"/>
      <c r="WJ57" s="748"/>
      <c r="WK57" s="748"/>
      <c r="WL57" s="748"/>
      <c r="WM57" s="748"/>
      <c r="WN57" s="748"/>
      <c r="WO57" s="748"/>
      <c r="WP57" s="748"/>
      <c r="WQ57" s="748"/>
      <c r="WR57" s="748"/>
      <c r="WS57" s="748"/>
      <c r="WT57" s="748"/>
      <c r="WU57" s="748"/>
      <c r="WV57" s="748"/>
      <c r="WW57" s="748"/>
      <c r="WX57" s="748"/>
      <c r="WY57" s="748"/>
      <c r="WZ57" s="748"/>
      <c r="XA57" s="748"/>
      <c r="XB57" s="748"/>
      <c r="XC57" s="748"/>
      <c r="XD57" s="747"/>
      <c r="XE57" s="748"/>
      <c r="XF57" s="748"/>
      <c r="XG57" s="748"/>
      <c r="XH57" s="748"/>
      <c r="XI57" s="748"/>
      <c r="XJ57" s="748"/>
      <c r="XK57" s="748"/>
      <c r="XL57" s="748"/>
      <c r="XM57" s="748"/>
      <c r="XN57" s="748"/>
      <c r="XO57" s="748"/>
      <c r="XP57" s="748"/>
      <c r="XQ57" s="748"/>
      <c r="XR57" s="748"/>
      <c r="XS57" s="748"/>
      <c r="XT57" s="748"/>
      <c r="XU57" s="748"/>
      <c r="XV57" s="748"/>
      <c r="XW57" s="748"/>
      <c r="XX57" s="748"/>
      <c r="XY57" s="748"/>
      <c r="XZ57" s="748"/>
      <c r="YA57" s="748"/>
      <c r="YB57" s="748"/>
      <c r="YC57" s="748"/>
      <c r="YD57" s="748"/>
      <c r="YE57" s="748"/>
      <c r="YF57" s="748"/>
      <c r="YG57" s="748"/>
      <c r="YH57" s="748"/>
      <c r="YI57" s="747"/>
      <c r="YJ57" s="748"/>
      <c r="YK57" s="748"/>
      <c r="YL57" s="748"/>
      <c r="YM57" s="748"/>
      <c r="YN57" s="748"/>
      <c r="YO57" s="748"/>
      <c r="YP57" s="748"/>
      <c r="YQ57" s="748"/>
      <c r="YR57" s="748"/>
      <c r="YS57" s="748"/>
      <c r="YT57" s="748"/>
      <c r="YU57" s="748"/>
      <c r="YV57" s="748"/>
      <c r="YW57" s="748"/>
      <c r="YX57" s="748"/>
      <c r="YY57" s="748"/>
      <c r="YZ57" s="748"/>
      <c r="ZA57" s="748"/>
      <c r="ZB57" s="748"/>
      <c r="ZC57" s="748"/>
      <c r="ZD57" s="748"/>
      <c r="ZE57" s="748"/>
      <c r="ZF57" s="748"/>
      <c r="ZG57" s="748"/>
      <c r="ZH57" s="748"/>
      <c r="ZI57" s="748"/>
      <c r="ZJ57" s="748"/>
      <c r="ZK57" s="748"/>
      <c r="ZL57" s="748"/>
      <c r="ZM57" s="748"/>
      <c r="ZN57" s="747"/>
      <c r="ZO57" s="748"/>
      <c r="ZP57" s="748"/>
      <c r="ZQ57" s="748"/>
      <c r="ZR57" s="748"/>
      <c r="ZS57" s="748"/>
      <c r="ZT57" s="748"/>
      <c r="ZU57" s="748"/>
      <c r="ZV57" s="748"/>
      <c r="ZW57" s="748"/>
      <c r="ZX57" s="748"/>
      <c r="ZY57" s="748"/>
      <c r="ZZ57" s="748"/>
      <c r="AAA57" s="748"/>
      <c r="AAB57" s="748"/>
      <c r="AAC57" s="748"/>
      <c r="AAD57" s="748"/>
      <c r="AAE57" s="748"/>
      <c r="AAF57" s="748"/>
      <c r="AAG57" s="748"/>
      <c r="AAH57" s="748"/>
      <c r="AAI57" s="748"/>
      <c r="AAJ57" s="748"/>
      <c r="AAK57" s="748"/>
      <c r="AAL57" s="748"/>
      <c r="AAM57" s="748"/>
      <c r="AAN57" s="748"/>
      <c r="AAO57" s="748"/>
      <c r="AAP57" s="748"/>
      <c r="AAQ57" s="748"/>
      <c r="AAR57" s="748"/>
      <c r="AAS57" s="747"/>
      <c r="AAT57" s="748"/>
      <c r="AAU57" s="748"/>
      <c r="AAV57" s="748"/>
      <c r="AAW57" s="748"/>
      <c r="AAX57" s="748"/>
      <c r="AAY57" s="748"/>
      <c r="AAZ57" s="748"/>
      <c r="ABA57" s="748"/>
      <c r="ABB57" s="748"/>
      <c r="ABC57" s="748"/>
      <c r="ABD57" s="748"/>
      <c r="ABE57" s="748"/>
      <c r="ABF57" s="748"/>
      <c r="ABG57" s="748"/>
      <c r="ABH57" s="748"/>
      <c r="ABI57" s="748"/>
      <c r="ABJ57" s="748"/>
      <c r="ABK57" s="748"/>
      <c r="ABL57" s="748"/>
      <c r="ABM57" s="748"/>
      <c r="ABN57" s="748"/>
      <c r="ABO57" s="748"/>
      <c r="ABP57" s="748"/>
      <c r="ABQ57" s="748"/>
      <c r="ABR57" s="748"/>
      <c r="ABS57" s="748"/>
      <c r="ABT57" s="748"/>
      <c r="ABU57" s="748"/>
      <c r="ABV57" s="748"/>
      <c r="ABW57" s="748"/>
      <c r="ABX57" s="747"/>
      <c r="ABY57" s="748"/>
      <c r="ABZ57" s="748"/>
      <c r="ACA57" s="748"/>
      <c r="ACB57" s="748"/>
      <c r="ACC57" s="748"/>
      <c r="ACD57" s="748"/>
      <c r="ACE57" s="748"/>
      <c r="ACF57" s="748"/>
      <c r="ACG57" s="748"/>
      <c r="ACH57" s="748"/>
      <c r="ACI57" s="748"/>
      <c r="ACJ57" s="748"/>
      <c r="ACK57" s="748"/>
      <c r="ACL57" s="748"/>
      <c r="ACM57" s="748"/>
      <c r="ACN57" s="748"/>
      <c r="ACO57" s="748"/>
      <c r="ACP57" s="748"/>
      <c r="ACQ57" s="748"/>
      <c r="ACR57" s="748"/>
      <c r="ACS57" s="748"/>
      <c r="ACT57" s="748"/>
      <c r="ACU57" s="748"/>
      <c r="ACV57" s="748"/>
      <c r="ACW57" s="748"/>
      <c r="ACX57" s="748"/>
      <c r="ACY57" s="748"/>
      <c r="ACZ57" s="748"/>
      <c r="ADA57" s="748"/>
      <c r="ADB57" s="748"/>
      <c r="ADC57" s="747"/>
      <c r="ADD57" s="748"/>
      <c r="ADE57" s="748"/>
      <c r="ADF57" s="748"/>
      <c r="ADG57" s="748"/>
      <c r="ADH57" s="748"/>
      <c r="ADI57" s="748"/>
      <c r="ADJ57" s="748"/>
      <c r="ADK57" s="748"/>
      <c r="ADL57" s="748"/>
      <c r="ADM57" s="748"/>
      <c r="ADN57" s="748"/>
      <c r="ADO57" s="748"/>
      <c r="ADP57" s="748"/>
      <c r="ADQ57" s="748"/>
      <c r="ADR57" s="748"/>
      <c r="ADS57" s="748"/>
      <c r="ADT57" s="748"/>
      <c r="ADU57" s="748"/>
      <c r="ADV57" s="748"/>
      <c r="ADW57" s="748"/>
      <c r="ADX57" s="748"/>
      <c r="ADY57" s="748"/>
      <c r="ADZ57" s="748"/>
      <c r="AEA57" s="748"/>
      <c r="AEB57" s="748"/>
      <c r="AEC57" s="748"/>
      <c r="AED57" s="748"/>
      <c r="AEE57" s="748"/>
      <c r="AEF57" s="748"/>
      <c r="AEG57" s="748"/>
      <c r="AEH57" s="747"/>
      <c r="AEI57" s="748"/>
      <c r="AEJ57" s="748"/>
      <c r="AEK57" s="748"/>
      <c r="AEL57" s="748"/>
      <c r="AEM57" s="748"/>
      <c r="AEN57" s="748"/>
      <c r="AEO57" s="748"/>
      <c r="AEP57" s="748"/>
      <c r="AEQ57" s="748"/>
      <c r="AER57" s="748"/>
      <c r="AES57" s="748"/>
      <c r="AET57" s="748"/>
      <c r="AEU57" s="748"/>
      <c r="AEV57" s="748"/>
      <c r="AEW57" s="748"/>
      <c r="AEX57" s="748"/>
      <c r="AEY57" s="748"/>
      <c r="AEZ57" s="748"/>
      <c r="AFA57" s="748"/>
      <c r="AFB57" s="748"/>
      <c r="AFC57" s="748"/>
      <c r="AFD57" s="748"/>
      <c r="AFE57" s="748"/>
      <c r="AFF57" s="748"/>
      <c r="AFG57" s="748"/>
      <c r="AFH57" s="748"/>
      <c r="AFI57" s="748"/>
      <c r="AFJ57" s="748"/>
      <c r="AFK57" s="748"/>
      <c r="AFL57" s="748"/>
      <c r="AFM57" s="747"/>
      <c r="AFN57" s="748"/>
      <c r="AFO57" s="748"/>
      <c r="AFP57" s="748"/>
      <c r="AFQ57" s="748"/>
      <c r="AFR57" s="748"/>
      <c r="AFS57" s="748"/>
      <c r="AFT57" s="748"/>
      <c r="AFU57" s="748"/>
      <c r="AFV57" s="748"/>
      <c r="AFW57" s="748"/>
      <c r="AFX57" s="748"/>
      <c r="AFY57" s="748"/>
      <c r="AFZ57" s="748"/>
      <c r="AGA57" s="748"/>
      <c r="AGB57" s="748"/>
      <c r="AGC57" s="748"/>
      <c r="AGD57" s="748"/>
      <c r="AGE57" s="748"/>
      <c r="AGF57" s="748"/>
      <c r="AGG57" s="748"/>
      <c r="AGH57" s="748"/>
      <c r="AGI57" s="748"/>
      <c r="AGJ57" s="748"/>
      <c r="AGK57" s="748"/>
      <c r="AGL57" s="748"/>
      <c r="AGM57" s="748"/>
      <c r="AGN57" s="748"/>
      <c r="AGO57" s="748"/>
      <c r="AGP57" s="748"/>
      <c r="AGQ57" s="748"/>
      <c r="AGR57" s="747"/>
      <c r="AGS57" s="748"/>
      <c r="AGT57" s="748"/>
      <c r="AGU57" s="748"/>
      <c r="AGV57" s="748"/>
      <c r="AGW57" s="748"/>
      <c r="AGX57" s="748"/>
      <c r="AGY57" s="748"/>
      <c r="AGZ57" s="748"/>
      <c r="AHA57" s="748"/>
      <c r="AHB57" s="748"/>
      <c r="AHC57" s="748"/>
      <c r="AHD57" s="748"/>
      <c r="AHE57" s="748"/>
      <c r="AHF57" s="748"/>
      <c r="AHG57" s="748"/>
      <c r="AHH57" s="748"/>
      <c r="AHI57" s="748"/>
      <c r="AHJ57" s="748"/>
      <c r="AHK57" s="748"/>
      <c r="AHL57" s="748"/>
      <c r="AHM57" s="748"/>
      <c r="AHN57" s="748"/>
      <c r="AHO57" s="748"/>
      <c r="AHP57" s="748"/>
      <c r="AHQ57" s="748"/>
      <c r="AHR57" s="748"/>
      <c r="AHS57" s="748"/>
      <c r="AHT57" s="748"/>
      <c r="AHU57" s="748"/>
      <c r="AHV57" s="748"/>
      <c r="AHW57" s="747"/>
      <c r="AHX57" s="748"/>
      <c r="AHY57" s="748"/>
      <c r="AHZ57" s="748"/>
      <c r="AIA57" s="748"/>
      <c r="AIB57" s="748"/>
      <c r="AIC57" s="748"/>
      <c r="AID57" s="748"/>
      <c r="AIE57" s="748"/>
      <c r="AIF57" s="748"/>
      <c r="AIG57" s="748"/>
      <c r="AIH57" s="748"/>
      <c r="AII57" s="748"/>
      <c r="AIJ57" s="748"/>
      <c r="AIK57" s="748"/>
      <c r="AIL57" s="748"/>
      <c r="AIM57" s="748"/>
      <c r="AIN57" s="748"/>
      <c r="AIO57" s="748"/>
      <c r="AIP57" s="748"/>
      <c r="AIQ57" s="748"/>
      <c r="AIR57" s="748"/>
      <c r="AIS57" s="748"/>
      <c r="AIT57" s="748"/>
      <c r="AIU57" s="748"/>
      <c r="AIV57" s="748"/>
      <c r="AIW57" s="748"/>
      <c r="AIX57" s="748"/>
      <c r="AIY57" s="748"/>
      <c r="AIZ57" s="748"/>
      <c r="AJA57" s="748"/>
      <c r="AJB57" s="747"/>
      <c r="AJC57" s="748"/>
      <c r="AJD57" s="748"/>
      <c r="AJE57" s="748"/>
      <c r="AJF57" s="748"/>
      <c r="AJG57" s="748"/>
      <c r="AJH57" s="748"/>
      <c r="AJI57" s="748"/>
      <c r="AJJ57" s="748"/>
      <c r="AJK57" s="748"/>
      <c r="AJL57" s="748"/>
      <c r="AJM57" s="748"/>
      <c r="AJN57" s="748"/>
      <c r="AJO57" s="748"/>
      <c r="AJP57" s="748"/>
      <c r="AJQ57" s="748"/>
      <c r="AJR57" s="748"/>
      <c r="AJS57" s="748"/>
      <c r="AJT57" s="748"/>
      <c r="AJU57" s="748"/>
      <c r="AJV57" s="748"/>
      <c r="AJW57" s="748"/>
      <c r="AJX57" s="748"/>
      <c r="AJY57" s="748"/>
      <c r="AJZ57" s="748"/>
      <c r="AKA57" s="748"/>
      <c r="AKB57" s="748"/>
      <c r="AKC57" s="748"/>
      <c r="AKD57" s="748"/>
      <c r="AKE57" s="748"/>
      <c r="AKF57" s="748"/>
      <c r="AKG57" s="747"/>
      <c r="AKH57" s="748"/>
      <c r="AKI57" s="748"/>
      <c r="AKJ57" s="748"/>
      <c r="AKK57" s="748"/>
      <c r="AKL57" s="748"/>
      <c r="AKM57" s="748"/>
      <c r="AKN57" s="748"/>
      <c r="AKO57" s="748"/>
      <c r="AKP57" s="748"/>
      <c r="AKQ57" s="748"/>
      <c r="AKR57" s="748"/>
      <c r="AKS57" s="748"/>
      <c r="AKT57" s="748"/>
      <c r="AKU57" s="748"/>
      <c r="AKV57" s="748"/>
      <c r="AKW57" s="748"/>
      <c r="AKX57" s="748"/>
      <c r="AKY57" s="748"/>
      <c r="AKZ57" s="748"/>
      <c r="ALA57" s="748"/>
      <c r="ALB57" s="748"/>
      <c r="ALC57" s="748"/>
      <c r="ALD57" s="748"/>
      <c r="ALE57" s="748"/>
      <c r="ALF57" s="748"/>
      <c r="ALG57" s="748"/>
      <c r="ALH57" s="748"/>
      <c r="ALI57" s="748"/>
      <c r="ALJ57" s="748"/>
      <c r="ALK57" s="748"/>
      <c r="ALL57" s="747"/>
      <c r="ALM57" s="748"/>
      <c r="ALN57" s="748"/>
      <c r="ALO57" s="748"/>
      <c r="ALP57" s="748"/>
      <c r="ALQ57" s="748"/>
      <c r="ALR57" s="748"/>
      <c r="ALS57" s="748"/>
      <c r="ALT57" s="748"/>
      <c r="ALU57" s="748"/>
      <c r="ALV57" s="748"/>
      <c r="ALW57" s="748"/>
      <c r="ALX57" s="748"/>
      <c r="ALY57" s="748"/>
      <c r="ALZ57" s="748"/>
      <c r="AMA57" s="748"/>
      <c r="AMB57" s="748"/>
      <c r="AMC57" s="748"/>
      <c r="AMD57" s="748"/>
      <c r="AME57" s="748"/>
      <c r="AMF57" s="748"/>
      <c r="AMG57" s="748"/>
      <c r="AMH57" s="748"/>
      <c r="AMI57" s="748"/>
      <c r="AMJ57" s="748"/>
      <c r="AMK57" s="748"/>
      <c r="AML57" s="748"/>
      <c r="AMM57" s="748"/>
      <c r="AMN57" s="748"/>
      <c r="AMO57" s="748"/>
      <c r="AMP57" s="748"/>
      <c r="AMQ57" s="747"/>
      <c r="AMR57" s="748"/>
      <c r="AMS57" s="748"/>
      <c r="AMT57" s="748"/>
      <c r="AMU57" s="748"/>
      <c r="AMV57" s="748"/>
      <c r="AMW57" s="748"/>
      <c r="AMX57" s="748"/>
      <c r="AMY57" s="748"/>
      <c r="AMZ57" s="748"/>
      <c r="ANA57" s="748"/>
      <c r="ANB57" s="748"/>
      <c r="ANC57" s="748"/>
      <c r="AND57" s="748"/>
      <c r="ANE57" s="748"/>
      <c r="ANF57" s="748"/>
      <c r="ANG57" s="748"/>
      <c r="ANH57" s="748"/>
      <c r="ANI57" s="748"/>
      <c r="ANJ57" s="748"/>
      <c r="ANK57" s="748"/>
      <c r="ANL57" s="748"/>
      <c r="ANM57" s="748"/>
      <c r="ANN57" s="748"/>
      <c r="ANO57" s="748"/>
      <c r="ANP57" s="748"/>
      <c r="ANQ57" s="748"/>
      <c r="ANR57" s="748"/>
      <c r="ANS57" s="748"/>
      <c r="ANT57" s="748"/>
      <c r="ANU57" s="748"/>
      <c r="ANV57" s="747"/>
      <c r="ANW57" s="748"/>
      <c r="ANX57" s="748"/>
      <c r="ANY57" s="748"/>
      <c r="ANZ57" s="748"/>
      <c r="AOA57" s="748"/>
      <c r="AOB57" s="748"/>
      <c r="AOC57" s="748"/>
      <c r="AOD57" s="748"/>
      <c r="AOE57" s="748"/>
      <c r="AOF57" s="748"/>
      <c r="AOG57" s="748"/>
      <c r="AOH57" s="748"/>
      <c r="AOI57" s="748"/>
      <c r="AOJ57" s="748"/>
      <c r="AOK57" s="748"/>
      <c r="AOL57" s="748"/>
      <c r="AOM57" s="748"/>
      <c r="AON57" s="748"/>
      <c r="AOO57" s="748"/>
      <c r="AOP57" s="748"/>
      <c r="AOQ57" s="748"/>
      <c r="AOR57" s="748"/>
      <c r="AOS57" s="748"/>
      <c r="AOT57" s="748"/>
      <c r="AOU57" s="748"/>
      <c r="AOV57" s="748"/>
      <c r="AOW57" s="748"/>
      <c r="AOX57" s="748"/>
      <c r="AOY57" s="748"/>
      <c r="AOZ57" s="748"/>
      <c r="APA57" s="747"/>
      <c r="APB57" s="748"/>
      <c r="APC57" s="748"/>
      <c r="APD57" s="748"/>
      <c r="APE57" s="748"/>
      <c r="APF57" s="748"/>
      <c r="APG57" s="748"/>
      <c r="APH57" s="748"/>
      <c r="API57" s="748"/>
      <c r="APJ57" s="748"/>
      <c r="APK57" s="748"/>
      <c r="APL57" s="748"/>
      <c r="APM57" s="748"/>
      <c r="APN57" s="748"/>
      <c r="APO57" s="748"/>
      <c r="APP57" s="748"/>
      <c r="APQ57" s="748"/>
      <c r="APR57" s="748"/>
      <c r="APS57" s="748"/>
      <c r="APT57" s="748"/>
      <c r="APU57" s="748"/>
      <c r="APV57" s="748"/>
      <c r="APW57" s="748"/>
      <c r="APX57" s="748"/>
      <c r="APY57" s="748"/>
      <c r="APZ57" s="748"/>
      <c r="AQA57" s="748"/>
      <c r="AQB57" s="748"/>
      <c r="AQC57" s="748"/>
      <c r="AQD57" s="748"/>
      <c r="AQE57" s="748"/>
      <c r="AQF57" s="747"/>
      <c r="AQG57" s="748"/>
      <c r="AQH57" s="748"/>
      <c r="AQI57" s="748"/>
      <c r="AQJ57" s="748"/>
      <c r="AQK57" s="748"/>
      <c r="AQL57" s="748"/>
      <c r="AQM57" s="748"/>
      <c r="AQN57" s="748"/>
      <c r="AQO57" s="748"/>
      <c r="AQP57" s="748"/>
      <c r="AQQ57" s="748"/>
      <c r="AQR57" s="748"/>
      <c r="AQS57" s="748"/>
      <c r="AQT57" s="748"/>
      <c r="AQU57" s="748"/>
      <c r="AQV57" s="748"/>
      <c r="AQW57" s="748"/>
      <c r="AQX57" s="748"/>
      <c r="AQY57" s="748"/>
      <c r="AQZ57" s="748"/>
      <c r="ARA57" s="748"/>
      <c r="ARB57" s="748"/>
      <c r="ARC57" s="748"/>
      <c r="ARD57" s="748"/>
      <c r="ARE57" s="748"/>
      <c r="ARF57" s="748"/>
      <c r="ARG57" s="748"/>
      <c r="ARH57" s="748"/>
      <c r="ARI57" s="748"/>
      <c r="ARJ57" s="748"/>
      <c r="ARK57" s="747"/>
      <c r="ARL57" s="748"/>
      <c r="ARM57" s="748"/>
      <c r="ARN57" s="748"/>
      <c r="ARO57" s="748"/>
      <c r="ARP57" s="748"/>
      <c r="ARQ57" s="748"/>
      <c r="ARR57" s="748"/>
      <c r="ARS57" s="748"/>
      <c r="ART57" s="748"/>
      <c r="ARU57" s="748"/>
      <c r="ARV57" s="748"/>
      <c r="ARW57" s="748"/>
      <c r="ARX57" s="748"/>
      <c r="ARY57" s="748"/>
      <c r="ARZ57" s="748"/>
      <c r="ASA57" s="748"/>
      <c r="ASB57" s="748"/>
      <c r="ASC57" s="748"/>
      <c r="ASD57" s="748"/>
      <c r="ASE57" s="748"/>
      <c r="ASF57" s="748"/>
      <c r="ASG57" s="748"/>
      <c r="ASH57" s="748"/>
      <c r="ASI57" s="748"/>
      <c r="ASJ57" s="748"/>
      <c r="ASK57" s="748"/>
      <c r="ASL57" s="748"/>
      <c r="ASM57" s="748"/>
      <c r="ASN57" s="748"/>
      <c r="ASO57" s="748"/>
      <c r="ASP57" s="747"/>
      <c r="ASQ57" s="748"/>
      <c r="ASR57" s="748"/>
      <c r="ASS57" s="748"/>
      <c r="AST57" s="748"/>
      <c r="ASU57" s="748"/>
      <c r="ASV57" s="748"/>
      <c r="ASW57" s="748"/>
      <c r="ASX57" s="748"/>
      <c r="ASY57" s="748"/>
      <c r="ASZ57" s="748"/>
      <c r="ATA57" s="748"/>
      <c r="ATB57" s="748"/>
      <c r="ATC57" s="748"/>
      <c r="ATD57" s="748"/>
      <c r="ATE57" s="748"/>
      <c r="ATF57" s="748"/>
      <c r="ATG57" s="748"/>
      <c r="ATH57" s="748"/>
      <c r="ATI57" s="748"/>
      <c r="ATJ57" s="748"/>
      <c r="ATK57" s="748"/>
      <c r="ATL57" s="748"/>
      <c r="ATM57" s="748"/>
      <c r="ATN57" s="748"/>
      <c r="ATO57" s="748"/>
      <c r="ATP57" s="748"/>
      <c r="ATQ57" s="748"/>
      <c r="ATR57" s="748"/>
      <c r="ATS57" s="748"/>
      <c r="ATT57" s="748"/>
      <c r="ATU57" s="747"/>
      <c r="ATV57" s="748"/>
      <c r="ATW57" s="748"/>
      <c r="ATX57" s="748"/>
      <c r="ATY57" s="748"/>
      <c r="ATZ57" s="748"/>
      <c r="AUA57" s="748"/>
      <c r="AUB57" s="748"/>
      <c r="AUC57" s="748"/>
      <c r="AUD57" s="748"/>
      <c r="AUE57" s="748"/>
      <c r="AUF57" s="748"/>
      <c r="AUG57" s="748"/>
      <c r="AUH57" s="748"/>
      <c r="AUI57" s="748"/>
      <c r="AUJ57" s="748"/>
      <c r="AUK57" s="748"/>
      <c r="AUL57" s="748"/>
      <c r="AUM57" s="748"/>
      <c r="AUN57" s="748"/>
      <c r="AUO57" s="748"/>
      <c r="AUP57" s="748"/>
      <c r="AUQ57" s="748"/>
      <c r="AUR57" s="748"/>
      <c r="AUS57" s="748"/>
      <c r="AUT57" s="748"/>
      <c r="AUU57" s="748"/>
      <c r="AUV57" s="748"/>
      <c r="AUW57" s="748"/>
      <c r="AUX57" s="748"/>
      <c r="AUY57" s="748"/>
      <c r="AUZ57" s="747"/>
      <c r="AVA57" s="748"/>
      <c r="AVB57" s="748"/>
      <c r="AVC57" s="748"/>
      <c r="AVD57" s="748"/>
      <c r="AVE57" s="748"/>
      <c r="AVF57" s="748"/>
      <c r="AVG57" s="748"/>
      <c r="AVH57" s="748"/>
      <c r="AVI57" s="748"/>
      <c r="AVJ57" s="748"/>
      <c r="AVK57" s="748"/>
      <c r="AVL57" s="748"/>
      <c r="AVM57" s="748"/>
      <c r="AVN57" s="748"/>
      <c r="AVO57" s="748"/>
      <c r="AVP57" s="748"/>
      <c r="AVQ57" s="748"/>
      <c r="AVR57" s="748"/>
      <c r="AVS57" s="748"/>
      <c r="AVT57" s="748"/>
      <c r="AVU57" s="748"/>
      <c r="AVV57" s="748"/>
      <c r="AVW57" s="748"/>
      <c r="AVX57" s="748"/>
      <c r="AVY57" s="748"/>
      <c r="AVZ57" s="748"/>
      <c r="AWA57" s="748"/>
      <c r="AWB57" s="748"/>
      <c r="AWC57" s="748"/>
      <c r="AWD57" s="748"/>
      <c r="AWE57" s="747"/>
      <c r="AWF57" s="748"/>
      <c r="AWG57" s="748"/>
      <c r="AWH57" s="748"/>
      <c r="AWI57" s="748"/>
      <c r="AWJ57" s="748"/>
      <c r="AWK57" s="748"/>
      <c r="AWL57" s="748"/>
      <c r="AWM57" s="748"/>
      <c r="AWN57" s="748"/>
      <c r="AWO57" s="748"/>
      <c r="AWP57" s="748"/>
      <c r="AWQ57" s="748"/>
      <c r="AWR57" s="748"/>
      <c r="AWS57" s="748"/>
      <c r="AWT57" s="748"/>
      <c r="AWU57" s="748"/>
      <c r="AWV57" s="748"/>
      <c r="AWW57" s="748"/>
      <c r="AWX57" s="748"/>
      <c r="AWY57" s="748"/>
      <c r="AWZ57" s="748"/>
      <c r="AXA57" s="748"/>
      <c r="AXB57" s="748"/>
      <c r="AXC57" s="748"/>
      <c r="AXD57" s="748"/>
      <c r="AXE57" s="748"/>
      <c r="AXF57" s="748"/>
      <c r="AXG57" s="748"/>
      <c r="AXH57" s="748"/>
      <c r="AXI57" s="748"/>
      <c r="AXJ57" s="747"/>
      <c r="AXK57" s="748"/>
      <c r="AXL57" s="748"/>
      <c r="AXM57" s="748"/>
      <c r="AXN57" s="748"/>
      <c r="AXO57" s="748"/>
      <c r="AXP57" s="748"/>
      <c r="AXQ57" s="748"/>
      <c r="AXR57" s="748"/>
      <c r="AXS57" s="748"/>
      <c r="AXT57" s="748"/>
      <c r="AXU57" s="748"/>
      <c r="AXV57" s="748"/>
      <c r="AXW57" s="748"/>
      <c r="AXX57" s="748"/>
      <c r="AXY57" s="748"/>
      <c r="AXZ57" s="748"/>
      <c r="AYA57" s="748"/>
      <c r="AYB57" s="748"/>
      <c r="AYC57" s="748"/>
      <c r="AYD57" s="748"/>
      <c r="AYE57" s="748"/>
      <c r="AYF57" s="748"/>
      <c r="AYG57" s="748"/>
      <c r="AYH57" s="748"/>
      <c r="AYI57" s="748"/>
      <c r="AYJ57" s="748"/>
      <c r="AYK57" s="748"/>
      <c r="AYL57" s="748"/>
      <c r="AYM57" s="748"/>
      <c r="AYN57" s="748"/>
      <c r="AYO57" s="747"/>
      <c r="AYP57" s="748"/>
      <c r="AYQ57" s="748"/>
      <c r="AYR57" s="748"/>
      <c r="AYS57" s="748"/>
      <c r="AYT57" s="748"/>
      <c r="AYU57" s="748"/>
      <c r="AYV57" s="748"/>
      <c r="AYW57" s="748"/>
      <c r="AYX57" s="748"/>
      <c r="AYY57" s="748"/>
      <c r="AYZ57" s="748"/>
      <c r="AZA57" s="748"/>
      <c r="AZB57" s="748"/>
      <c r="AZC57" s="748"/>
      <c r="AZD57" s="748"/>
      <c r="AZE57" s="748"/>
      <c r="AZF57" s="748"/>
      <c r="AZG57" s="748"/>
      <c r="AZH57" s="748"/>
      <c r="AZI57" s="748"/>
      <c r="AZJ57" s="748"/>
      <c r="AZK57" s="748"/>
      <c r="AZL57" s="748"/>
      <c r="AZM57" s="748"/>
      <c r="AZN57" s="748"/>
      <c r="AZO57" s="748"/>
      <c r="AZP57" s="748"/>
      <c r="AZQ57" s="748"/>
      <c r="AZR57" s="748"/>
      <c r="AZS57" s="748"/>
      <c r="AZT57" s="747"/>
      <c r="AZU57" s="748"/>
      <c r="AZV57" s="748"/>
      <c r="AZW57" s="748"/>
      <c r="AZX57" s="748"/>
      <c r="AZY57" s="748"/>
      <c r="AZZ57" s="748"/>
      <c r="BAA57" s="748"/>
      <c r="BAB57" s="748"/>
      <c r="BAC57" s="748"/>
      <c r="BAD57" s="748"/>
      <c r="BAE57" s="748"/>
      <c r="BAF57" s="748"/>
      <c r="BAG57" s="748"/>
      <c r="BAH57" s="748"/>
      <c r="BAI57" s="748"/>
      <c r="BAJ57" s="748"/>
      <c r="BAK57" s="748"/>
      <c r="BAL57" s="748"/>
      <c r="BAM57" s="748"/>
      <c r="BAN57" s="748"/>
      <c r="BAO57" s="748"/>
      <c r="BAP57" s="748"/>
      <c r="BAQ57" s="748"/>
      <c r="BAR57" s="748"/>
      <c r="BAS57" s="748"/>
      <c r="BAT57" s="748"/>
      <c r="BAU57" s="748"/>
      <c r="BAV57" s="748"/>
      <c r="BAW57" s="748"/>
      <c r="BAX57" s="748"/>
      <c r="BAY57" s="747"/>
      <c r="BAZ57" s="748"/>
      <c r="BBA57" s="748"/>
      <c r="BBB57" s="748"/>
      <c r="BBC57" s="748"/>
      <c r="BBD57" s="748"/>
      <c r="BBE57" s="748"/>
      <c r="BBF57" s="748"/>
      <c r="BBG57" s="748"/>
      <c r="BBH57" s="748"/>
      <c r="BBI57" s="748"/>
      <c r="BBJ57" s="748"/>
      <c r="BBK57" s="748"/>
      <c r="BBL57" s="748"/>
      <c r="BBM57" s="748"/>
      <c r="BBN57" s="748"/>
      <c r="BBO57" s="748"/>
      <c r="BBP57" s="748"/>
      <c r="BBQ57" s="748"/>
      <c r="BBR57" s="748"/>
      <c r="BBS57" s="748"/>
      <c r="BBT57" s="748"/>
      <c r="BBU57" s="748"/>
      <c r="BBV57" s="748"/>
      <c r="BBW57" s="748"/>
      <c r="BBX57" s="748"/>
      <c r="BBY57" s="748"/>
      <c r="BBZ57" s="748"/>
      <c r="BCA57" s="748"/>
      <c r="BCB57" s="748"/>
      <c r="BCC57" s="748"/>
      <c r="BCD57" s="747"/>
      <c r="BCE57" s="748"/>
      <c r="BCF57" s="748"/>
      <c r="BCG57" s="748"/>
      <c r="BCH57" s="748"/>
      <c r="BCI57" s="748"/>
      <c r="BCJ57" s="748"/>
      <c r="BCK57" s="748"/>
      <c r="BCL57" s="748"/>
      <c r="BCM57" s="748"/>
      <c r="BCN57" s="748"/>
      <c r="BCO57" s="748"/>
      <c r="BCP57" s="748"/>
      <c r="BCQ57" s="748"/>
      <c r="BCR57" s="748"/>
      <c r="BCS57" s="748"/>
      <c r="BCT57" s="748"/>
      <c r="BCU57" s="748"/>
      <c r="BCV57" s="748"/>
      <c r="BCW57" s="748"/>
      <c r="BCX57" s="748"/>
      <c r="BCY57" s="748"/>
      <c r="BCZ57" s="748"/>
      <c r="BDA57" s="748"/>
      <c r="BDB57" s="748"/>
      <c r="BDC57" s="748"/>
      <c r="BDD57" s="748"/>
      <c r="BDE57" s="748"/>
      <c r="BDF57" s="748"/>
      <c r="BDG57" s="748"/>
      <c r="BDH57" s="748"/>
      <c r="BDI57" s="747"/>
      <c r="BDJ57" s="748"/>
      <c r="BDK57" s="748"/>
      <c r="BDL57" s="748"/>
      <c r="BDM57" s="748"/>
      <c r="BDN57" s="748"/>
      <c r="BDO57" s="748"/>
      <c r="BDP57" s="748"/>
      <c r="BDQ57" s="748"/>
      <c r="BDR57" s="748"/>
      <c r="BDS57" s="748"/>
      <c r="BDT57" s="748"/>
      <c r="BDU57" s="748"/>
      <c r="BDV57" s="748"/>
      <c r="BDW57" s="748"/>
      <c r="BDX57" s="748"/>
      <c r="BDY57" s="748"/>
      <c r="BDZ57" s="748"/>
      <c r="BEA57" s="748"/>
      <c r="BEB57" s="748"/>
      <c r="BEC57" s="748"/>
      <c r="BED57" s="748"/>
      <c r="BEE57" s="748"/>
      <c r="BEF57" s="748"/>
      <c r="BEG57" s="748"/>
      <c r="BEH57" s="748"/>
      <c r="BEI57" s="748"/>
      <c r="BEJ57" s="748"/>
      <c r="BEK57" s="748"/>
      <c r="BEL57" s="748"/>
      <c r="BEM57" s="748"/>
      <c r="BEN57" s="747"/>
      <c r="BEO57" s="748"/>
      <c r="BEP57" s="748"/>
      <c r="BEQ57" s="748"/>
      <c r="BER57" s="748"/>
      <c r="BES57" s="748"/>
      <c r="BET57" s="748"/>
      <c r="BEU57" s="748"/>
      <c r="BEV57" s="748"/>
      <c r="BEW57" s="748"/>
      <c r="BEX57" s="748"/>
      <c r="BEY57" s="748"/>
      <c r="BEZ57" s="748"/>
      <c r="BFA57" s="748"/>
      <c r="BFB57" s="748"/>
      <c r="BFC57" s="748"/>
      <c r="BFD57" s="748"/>
      <c r="BFE57" s="748"/>
      <c r="BFF57" s="748"/>
      <c r="BFG57" s="748"/>
      <c r="BFH57" s="748"/>
      <c r="BFI57" s="748"/>
      <c r="BFJ57" s="748"/>
      <c r="BFK57" s="748"/>
      <c r="BFL57" s="748"/>
      <c r="BFM57" s="748"/>
      <c r="BFN57" s="748"/>
      <c r="BFO57" s="748"/>
      <c r="BFP57" s="748"/>
      <c r="BFQ57" s="748"/>
      <c r="BFR57" s="748"/>
      <c r="BFS57" s="747"/>
      <c r="BFT57" s="748"/>
      <c r="BFU57" s="748"/>
      <c r="BFV57" s="748"/>
      <c r="BFW57" s="748"/>
      <c r="BFX57" s="748"/>
      <c r="BFY57" s="748"/>
      <c r="BFZ57" s="748"/>
      <c r="BGA57" s="748"/>
      <c r="BGB57" s="748"/>
      <c r="BGC57" s="748"/>
      <c r="BGD57" s="748"/>
      <c r="BGE57" s="748"/>
      <c r="BGF57" s="748"/>
      <c r="BGG57" s="748"/>
      <c r="BGH57" s="748"/>
      <c r="BGI57" s="748"/>
      <c r="BGJ57" s="748"/>
      <c r="BGK57" s="748"/>
      <c r="BGL57" s="748"/>
      <c r="BGM57" s="748"/>
      <c r="BGN57" s="748"/>
      <c r="BGO57" s="748"/>
      <c r="BGP57" s="748"/>
      <c r="BGQ57" s="748"/>
      <c r="BGR57" s="748"/>
      <c r="BGS57" s="748"/>
      <c r="BGT57" s="748"/>
      <c r="BGU57" s="748"/>
      <c r="BGV57" s="748"/>
      <c r="BGW57" s="748"/>
      <c r="BGX57" s="747"/>
      <c r="BGY57" s="748"/>
      <c r="BGZ57" s="748"/>
      <c r="BHA57" s="748"/>
      <c r="BHB57" s="748"/>
      <c r="BHC57" s="748"/>
      <c r="BHD57" s="748"/>
      <c r="BHE57" s="748"/>
      <c r="BHF57" s="748"/>
      <c r="BHG57" s="748"/>
      <c r="BHH57" s="748"/>
      <c r="BHI57" s="748"/>
      <c r="BHJ57" s="748"/>
      <c r="BHK57" s="748"/>
      <c r="BHL57" s="748"/>
      <c r="BHM57" s="748"/>
      <c r="BHN57" s="748"/>
      <c r="BHO57" s="748"/>
      <c r="BHP57" s="748"/>
      <c r="BHQ57" s="748"/>
      <c r="BHR57" s="748"/>
      <c r="BHS57" s="748"/>
      <c r="BHT57" s="748"/>
      <c r="BHU57" s="748"/>
      <c r="BHV57" s="748"/>
      <c r="BHW57" s="748"/>
      <c r="BHX57" s="748"/>
      <c r="BHY57" s="748"/>
      <c r="BHZ57" s="748"/>
      <c r="BIA57" s="748"/>
      <c r="BIB57" s="748"/>
      <c r="BIC57" s="747"/>
      <c r="BID57" s="748"/>
      <c r="BIE57" s="748"/>
      <c r="BIF57" s="748"/>
      <c r="BIG57" s="748"/>
      <c r="BIH57" s="748"/>
      <c r="BII57" s="748"/>
      <c r="BIJ57" s="748"/>
      <c r="BIK57" s="748"/>
      <c r="BIL57" s="748"/>
      <c r="BIM57" s="748"/>
      <c r="BIN57" s="748"/>
      <c r="BIO57" s="748"/>
      <c r="BIP57" s="748"/>
      <c r="BIQ57" s="748"/>
      <c r="BIR57" s="748"/>
      <c r="BIS57" s="748"/>
      <c r="BIT57" s="748"/>
      <c r="BIU57" s="748"/>
      <c r="BIV57" s="748"/>
      <c r="BIW57" s="748"/>
      <c r="BIX57" s="748"/>
      <c r="BIY57" s="748"/>
      <c r="BIZ57" s="748"/>
      <c r="BJA57" s="748"/>
      <c r="BJB57" s="748"/>
      <c r="BJC57" s="748"/>
      <c r="BJD57" s="748"/>
      <c r="BJE57" s="748"/>
      <c r="BJF57" s="748"/>
      <c r="BJG57" s="748"/>
      <c r="BJH57" s="747"/>
      <c r="BJI57" s="748"/>
      <c r="BJJ57" s="748"/>
      <c r="BJK57" s="748"/>
      <c r="BJL57" s="748"/>
      <c r="BJM57" s="748"/>
      <c r="BJN57" s="748"/>
      <c r="BJO57" s="748"/>
      <c r="BJP57" s="748"/>
      <c r="BJQ57" s="748"/>
      <c r="BJR57" s="748"/>
      <c r="BJS57" s="748"/>
      <c r="BJT57" s="748"/>
      <c r="BJU57" s="748"/>
      <c r="BJV57" s="748"/>
      <c r="BJW57" s="748"/>
      <c r="BJX57" s="748"/>
      <c r="BJY57" s="748"/>
      <c r="BJZ57" s="748"/>
      <c r="BKA57" s="748"/>
      <c r="BKB57" s="748"/>
      <c r="BKC57" s="748"/>
      <c r="BKD57" s="748"/>
      <c r="BKE57" s="748"/>
      <c r="BKF57" s="748"/>
      <c r="BKG57" s="748"/>
      <c r="BKH57" s="748"/>
      <c r="BKI57" s="748"/>
      <c r="BKJ57" s="748"/>
      <c r="BKK57" s="748"/>
      <c r="BKL57" s="748"/>
      <c r="BKM57" s="747"/>
      <c r="BKN57" s="748"/>
      <c r="BKO57" s="748"/>
      <c r="BKP57" s="748"/>
      <c r="BKQ57" s="748"/>
      <c r="BKR57" s="748"/>
      <c r="BKS57" s="748"/>
      <c r="BKT57" s="748"/>
      <c r="BKU57" s="748"/>
      <c r="BKV57" s="748"/>
      <c r="BKW57" s="748"/>
      <c r="BKX57" s="748"/>
      <c r="BKY57" s="748"/>
      <c r="BKZ57" s="748"/>
      <c r="BLA57" s="748"/>
      <c r="BLB57" s="748"/>
      <c r="BLC57" s="748"/>
      <c r="BLD57" s="748"/>
      <c r="BLE57" s="748"/>
      <c r="BLF57" s="748"/>
      <c r="BLG57" s="748"/>
      <c r="BLH57" s="748"/>
      <c r="BLI57" s="748"/>
      <c r="BLJ57" s="748"/>
      <c r="BLK57" s="748"/>
      <c r="BLL57" s="748"/>
      <c r="BLM57" s="748"/>
      <c r="BLN57" s="748"/>
      <c r="BLO57" s="748"/>
      <c r="BLP57" s="748"/>
      <c r="BLQ57" s="748"/>
      <c r="BLR57" s="747"/>
      <c r="BLS57" s="748"/>
      <c r="BLT57" s="748"/>
      <c r="BLU57" s="748"/>
      <c r="BLV57" s="748"/>
      <c r="BLW57" s="748"/>
      <c r="BLX57" s="748"/>
      <c r="BLY57" s="748"/>
      <c r="BLZ57" s="748"/>
      <c r="BMA57" s="748"/>
      <c r="BMB57" s="748"/>
      <c r="BMC57" s="748"/>
      <c r="BMD57" s="748"/>
      <c r="BME57" s="748"/>
      <c r="BMF57" s="748"/>
      <c r="BMG57" s="748"/>
      <c r="BMH57" s="748"/>
      <c r="BMI57" s="748"/>
      <c r="BMJ57" s="748"/>
      <c r="BMK57" s="748"/>
      <c r="BML57" s="748"/>
      <c r="BMM57" s="748"/>
      <c r="BMN57" s="748"/>
      <c r="BMO57" s="748"/>
      <c r="BMP57" s="748"/>
      <c r="BMQ57" s="748"/>
      <c r="BMR57" s="748"/>
      <c r="BMS57" s="748"/>
      <c r="BMT57" s="748"/>
      <c r="BMU57" s="748"/>
      <c r="BMV57" s="748"/>
      <c r="BMW57" s="747"/>
      <c r="BMX57" s="748"/>
      <c r="BMY57" s="748"/>
      <c r="BMZ57" s="748"/>
      <c r="BNA57" s="748"/>
      <c r="BNB57" s="748"/>
      <c r="BNC57" s="748"/>
      <c r="BND57" s="748"/>
      <c r="BNE57" s="748"/>
      <c r="BNF57" s="748"/>
      <c r="BNG57" s="748"/>
      <c r="BNH57" s="748"/>
      <c r="BNI57" s="748"/>
      <c r="BNJ57" s="748"/>
      <c r="BNK57" s="748"/>
      <c r="BNL57" s="748"/>
      <c r="BNM57" s="748"/>
      <c r="BNN57" s="748"/>
      <c r="BNO57" s="748"/>
      <c r="BNP57" s="748"/>
      <c r="BNQ57" s="748"/>
      <c r="BNR57" s="748"/>
      <c r="BNS57" s="748"/>
      <c r="BNT57" s="748"/>
      <c r="BNU57" s="748"/>
      <c r="BNV57" s="748"/>
      <c r="BNW57" s="748"/>
      <c r="BNX57" s="748"/>
      <c r="BNY57" s="748"/>
      <c r="BNZ57" s="748"/>
      <c r="BOA57" s="748"/>
      <c r="BOB57" s="747"/>
      <c r="BOC57" s="748"/>
      <c r="BOD57" s="748"/>
      <c r="BOE57" s="748"/>
      <c r="BOF57" s="748"/>
      <c r="BOG57" s="748"/>
      <c r="BOH57" s="748"/>
      <c r="BOI57" s="748"/>
      <c r="BOJ57" s="748"/>
      <c r="BOK57" s="748"/>
      <c r="BOL57" s="748"/>
      <c r="BOM57" s="748"/>
      <c r="BON57" s="748"/>
      <c r="BOO57" s="748"/>
      <c r="BOP57" s="748"/>
      <c r="BOQ57" s="748"/>
      <c r="BOR57" s="748"/>
      <c r="BOS57" s="748"/>
      <c r="BOT57" s="748"/>
      <c r="BOU57" s="748"/>
      <c r="BOV57" s="748"/>
      <c r="BOW57" s="748"/>
      <c r="BOX57" s="748"/>
      <c r="BOY57" s="748"/>
      <c r="BOZ57" s="748"/>
      <c r="BPA57" s="748"/>
      <c r="BPB57" s="748"/>
      <c r="BPC57" s="748"/>
      <c r="BPD57" s="748"/>
      <c r="BPE57" s="748"/>
      <c r="BPF57" s="748"/>
      <c r="BPG57" s="747"/>
      <c r="BPH57" s="748"/>
      <c r="BPI57" s="748"/>
      <c r="BPJ57" s="748"/>
      <c r="BPK57" s="748"/>
      <c r="BPL57" s="748"/>
      <c r="BPM57" s="748"/>
      <c r="BPN57" s="748"/>
      <c r="BPO57" s="748"/>
      <c r="BPP57" s="748"/>
      <c r="BPQ57" s="748"/>
      <c r="BPR57" s="748"/>
      <c r="BPS57" s="748"/>
      <c r="BPT57" s="748"/>
      <c r="BPU57" s="748"/>
      <c r="BPV57" s="748"/>
      <c r="BPW57" s="748"/>
      <c r="BPX57" s="748"/>
      <c r="BPY57" s="748"/>
      <c r="BPZ57" s="748"/>
      <c r="BQA57" s="748"/>
      <c r="BQB57" s="748"/>
      <c r="BQC57" s="748"/>
      <c r="BQD57" s="748"/>
      <c r="BQE57" s="748"/>
      <c r="BQF57" s="748"/>
      <c r="BQG57" s="748"/>
      <c r="BQH57" s="748"/>
      <c r="BQI57" s="748"/>
      <c r="BQJ57" s="748"/>
      <c r="BQK57" s="748"/>
      <c r="BQL57" s="747"/>
      <c r="BQM57" s="748"/>
      <c r="BQN57" s="748"/>
      <c r="BQO57" s="748"/>
      <c r="BQP57" s="748"/>
      <c r="BQQ57" s="748"/>
      <c r="BQR57" s="748"/>
      <c r="BQS57" s="748"/>
      <c r="BQT57" s="748"/>
      <c r="BQU57" s="748"/>
      <c r="BQV57" s="748"/>
      <c r="BQW57" s="748"/>
      <c r="BQX57" s="748"/>
      <c r="BQY57" s="748"/>
      <c r="BQZ57" s="748"/>
      <c r="BRA57" s="748"/>
      <c r="BRB57" s="748"/>
      <c r="BRC57" s="748"/>
      <c r="BRD57" s="748"/>
      <c r="BRE57" s="748"/>
      <c r="BRF57" s="748"/>
      <c r="BRG57" s="748"/>
      <c r="BRH57" s="748"/>
      <c r="BRI57" s="748"/>
      <c r="BRJ57" s="748"/>
      <c r="BRK57" s="748"/>
      <c r="BRL57" s="748"/>
      <c r="BRM57" s="748"/>
      <c r="BRN57" s="748"/>
      <c r="BRO57" s="748"/>
      <c r="BRP57" s="748"/>
      <c r="BRQ57" s="747"/>
      <c r="BRR57" s="748"/>
      <c r="BRS57" s="748"/>
      <c r="BRT57" s="748"/>
      <c r="BRU57" s="748"/>
      <c r="BRV57" s="748"/>
      <c r="BRW57" s="748"/>
      <c r="BRX57" s="748"/>
      <c r="BRY57" s="748"/>
      <c r="BRZ57" s="748"/>
      <c r="BSA57" s="748"/>
      <c r="BSB57" s="748"/>
      <c r="BSC57" s="748"/>
      <c r="BSD57" s="748"/>
      <c r="BSE57" s="748"/>
      <c r="BSF57" s="748"/>
      <c r="BSG57" s="748"/>
      <c r="BSH57" s="748"/>
      <c r="BSI57" s="748"/>
      <c r="BSJ57" s="748"/>
      <c r="BSK57" s="748"/>
      <c r="BSL57" s="748"/>
      <c r="BSM57" s="748"/>
      <c r="BSN57" s="748"/>
      <c r="BSO57" s="748"/>
      <c r="BSP57" s="748"/>
      <c r="BSQ57" s="748"/>
      <c r="BSR57" s="748"/>
      <c r="BSS57" s="748"/>
      <c r="BST57" s="748"/>
      <c r="BSU57" s="748"/>
      <c r="BSV57" s="747"/>
      <c r="BSW57" s="748"/>
      <c r="BSX57" s="748"/>
      <c r="BSY57" s="748"/>
      <c r="BSZ57" s="748"/>
      <c r="BTA57" s="748"/>
      <c r="BTB57" s="748"/>
      <c r="BTC57" s="748"/>
      <c r="BTD57" s="748"/>
      <c r="BTE57" s="748"/>
      <c r="BTF57" s="748"/>
      <c r="BTG57" s="748"/>
      <c r="BTH57" s="748"/>
      <c r="BTI57" s="748"/>
      <c r="BTJ57" s="748"/>
      <c r="BTK57" s="748"/>
      <c r="BTL57" s="748"/>
      <c r="BTM57" s="748"/>
      <c r="BTN57" s="748"/>
      <c r="BTO57" s="748"/>
      <c r="BTP57" s="748"/>
      <c r="BTQ57" s="748"/>
      <c r="BTR57" s="748"/>
      <c r="BTS57" s="748"/>
      <c r="BTT57" s="748"/>
      <c r="BTU57" s="748"/>
      <c r="BTV57" s="748"/>
      <c r="BTW57" s="748"/>
      <c r="BTX57" s="748"/>
      <c r="BTY57" s="748"/>
      <c r="BTZ57" s="748"/>
      <c r="BUA57" s="747"/>
      <c r="BUB57" s="748"/>
      <c r="BUC57" s="748"/>
      <c r="BUD57" s="748"/>
      <c r="BUE57" s="748"/>
      <c r="BUF57" s="748"/>
      <c r="BUG57" s="748"/>
      <c r="BUH57" s="748"/>
      <c r="BUI57" s="748"/>
      <c r="BUJ57" s="748"/>
      <c r="BUK57" s="748"/>
      <c r="BUL57" s="748"/>
      <c r="BUM57" s="748"/>
      <c r="BUN57" s="748"/>
      <c r="BUO57" s="748"/>
      <c r="BUP57" s="748"/>
      <c r="BUQ57" s="748"/>
      <c r="BUR57" s="748"/>
      <c r="BUS57" s="748"/>
      <c r="BUT57" s="748"/>
      <c r="BUU57" s="748"/>
      <c r="BUV57" s="748"/>
      <c r="BUW57" s="748"/>
      <c r="BUX57" s="748"/>
      <c r="BUY57" s="748"/>
      <c r="BUZ57" s="748"/>
      <c r="BVA57" s="748"/>
      <c r="BVB57" s="748"/>
      <c r="BVC57" s="748"/>
      <c r="BVD57" s="748"/>
      <c r="BVE57" s="748"/>
      <c r="BVF57" s="747"/>
      <c r="BVG57" s="748"/>
      <c r="BVH57" s="748"/>
      <c r="BVI57" s="748"/>
      <c r="BVJ57" s="748"/>
      <c r="BVK57" s="748"/>
      <c r="BVL57" s="748"/>
      <c r="BVM57" s="748"/>
      <c r="BVN57" s="748"/>
      <c r="BVO57" s="748"/>
      <c r="BVP57" s="748"/>
      <c r="BVQ57" s="748"/>
      <c r="BVR57" s="748"/>
      <c r="BVS57" s="748"/>
      <c r="BVT57" s="748"/>
      <c r="BVU57" s="748"/>
      <c r="BVV57" s="748"/>
      <c r="BVW57" s="748"/>
      <c r="BVX57" s="748"/>
      <c r="BVY57" s="748"/>
      <c r="BVZ57" s="748"/>
      <c r="BWA57" s="748"/>
      <c r="BWB57" s="748"/>
      <c r="BWC57" s="748"/>
      <c r="BWD57" s="748"/>
      <c r="BWE57" s="748"/>
      <c r="BWF57" s="748"/>
      <c r="BWG57" s="748"/>
      <c r="BWH57" s="748"/>
      <c r="BWI57" s="748"/>
      <c r="BWJ57" s="748"/>
      <c r="BWK57" s="747"/>
      <c r="BWL57" s="748"/>
      <c r="BWM57" s="748"/>
      <c r="BWN57" s="748"/>
      <c r="BWO57" s="748"/>
      <c r="BWP57" s="748"/>
      <c r="BWQ57" s="748"/>
      <c r="BWR57" s="748"/>
      <c r="BWS57" s="748"/>
      <c r="BWT57" s="748"/>
      <c r="BWU57" s="748"/>
      <c r="BWV57" s="748"/>
      <c r="BWW57" s="748"/>
      <c r="BWX57" s="748"/>
      <c r="BWY57" s="748"/>
      <c r="BWZ57" s="748"/>
      <c r="BXA57" s="748"/>
      <c r="BXB57" s="748"/>
      <c r="BXC57" s="748"/>
      <c r="BXD57" s="748"/>
      <c r="BXE57" s="748"/>
      <c r="BXF57" s="748"/>
      <c r="BXG57" s="748"/>
      <c r="BXH57" s="748"/>
      <c r="BXI57" s="748"/>
      <c r="BXJ57" s="748"/>
      <c r="BXK57" s="748"/>
      <c r="BXL57" s="748"/>
      <c r="BXM57" s="748"/>
      <c r="BXN57" s="748"/>
      <c r="BXO57" s="748"/>
      <c r="BXP57" s="747"/>
      <c r="BXQ57" s="748"/>
      <c r="BXR57" s="748"/>
      <c r="BXS57" s="748"/>
      <c r="BXT57" s="748"/>
      <c r="BXU57" s="748"/>
      <c r="BXV57" s="748"/>
      <c r="BXW57" s="748"/>
      <c r="BXX57" s="748"/>
      <c r="BXY57" s="748"/>
      <c r="BXZ57" s="748"/>
      <c r="BYA57" s="748"/>
      <c r="BYB57" s="748"/>
      <c r="BYC57" s="748"/>
      <c r="BYD57" s="748"/>
      <c r="BYE57" s="748"/>
      <c r="BYF57" s="748"/>
      <c r="BYG57" s="748"/>
      <c r="BYH57" s="748"/>
      <c r="BYI57" s="748"/>
      <c r="BYJ57" s="748"/>
      <c r="BYK57" s="748"/>
      <c r="BYL57" s="748"/>
      <c r="BYM57" s="748"/>
      <c r="BYN57" s="748"/>
      <c r="BYO57" s="748"/>
      <c r="BYP57" s="748"/>
      <c r="BYQ57" s="748"/>
      <c r="BYR57" s="748"/>
      <c r="BYS57" s="748"/>
      <c r="BYT57" s="748"/>
      <c r="BYU57" s="747"/>
      <c r="BYV57" s="748"/>
      <c r="BYW57" s="748"/>
      <c r="BYX57" s="748"/>
      <c r="BYY57" s="748"/>
      <c r="BYZ57" s="748"/>
      <c r="BZA57" s="748"/>
      <c r="BZB57" s="748"/>
      <c r="BZC57" s="748"/>
      <c r="BZD57" s="748"/>
      <c r="BZE57" s="748"/>
      <c r="BZF57" s="748"/>
      <c r="BZG57" s="748"/>
      <c r="BZH57" s="748"/>
      <c r="BZI57" s="748"/>
      <c r="BZJ57" s="748"/>
      <c r="BZK57" s="748"/>
      <c r="BZL57" s="748"/>
      <c r="BZM57" s="748"/>
      <c r="BZN57" s="748"/>
      <c r="BZO57" s="748"/>
      <c r="BZP57" s="748"/>
      <c r="BZQ57" s="748"/>
      <c r="BZR57" s="748"/>
      <c r="BZS57" s="748"/>
      <c r="BZT57" s="748"/>
      <c r="BZU57" s="748"/>
      <c r="BZV57" s="748"/>
      <c r="BZW57" s="748"/>
      <c r="BZX57" s="748"/>
      <c r="BZY57" s="748"/>
      <c r="BZZ57" s="747"/>
      <c r="CAA57" s="748"/>
      <c r="CAB57" s="748"/>
      <c r="CAC57" s="748"/>
      <c r="CAD57" s="748"/>
      <c r="CAE57" s="748"/>
      <c r="CAF57" s="748"/>
      <c r="CAG57" s="748"/>
      <c r="CAH57" s="748"/>
      <c r="CAI57" s="748"/>
      <c r="CAJ57" s="748"/>
      <c r="CAK57" s="748"/>
      <c r="CAL57" s="748"/>
      <c r="CAM57" s="748"/>
      <c r="CAN57" s="748"/>
      <c r="CAO57" s="748"/>
      <c r="CAP57" s="748"/>
      <c r="CAQ57" s="748"/>
      <c r="CAR57" s="748"/>
      <c r="CAS57" s="748"/>
      <c r="CAT57" s="748"/>
      <c r="CAU57" s="748"/>
      <c r="CAV57" s="748"/>
      <c r="CAW57" s="748"/>
      <c r="CAX57" s="748"/>
      <c r="CAY57" s="748"/>
      <c r="CAZ57" s="748"/>
      <c r="CBA57" s="748"/>
      <c r="CBB57" s="748"/>
      <c r="CBC57" s="748"/>
      <c r="CBD57" s="748"/>
      <c r="CBE57" s="747"/>
      <c r="CBF57" s="748"/>
      <c r="CBG57" s="748"/>
      <c r="CBH57" s="748"/>
      <c r="CBI57" s="748"/>
      <c r="CBJ57" s="748"/>
      <c r="CBK57" s="748"/>
      <c r="CBL57" s="748"/>
      <c r="CBM57" s="748"/>
      <c r="CBN57" s="748"/>
      <c r="CBO57" s="748"/>
      <c r="CBP57" s="748"/>
      <c r="CBQ57" s="748"/>
      <c r="CBR57" s="748"/>
      <c r="CBS57" s="748"/>
      <c r="CBT57" s="748"/>
      <c r="CBU57" s="748"/>
      <c r="CBV57" s="748"/>
      <c r="CBW57" s="748"/>
      <c r="CBX57" s="748"/>
      <c r="CBY57" s="748"/>
      <c r="CBZ57" s="748"/>
      <c r="CCA57" s="748"/>
      <c r="CCB57" s="748"/>
      <c r="CCC57" s="748"/>
      <c r="CCD57" s="748"/>
      <c r="CCE57" s="748"/>
      <c r="CCF57" s="748"/>
      <c r="CCG57" s="748"/>
      <c r="CCH57" s="748"/>
      <c r="CCI57" s="748"/>
      <c r="CCJ57" s="747"/>
      <c r="CCK57" s="748"/>
      <c r="CCL57" s="748"/>
      <c r="CCM57" s="748"/>
      <c r="CCN57" s="748"/>
      <c r="CCO57" s="748"/>
      <c r="CCP57" s="748"/>
      <c r="CCQ57" s="748"/>
      <c r="CCR57" s="748"/>
      <c r="CCS57" s="748"/>
      <c r="CCT57" s="748"/>
      <c r="CCU57" s="748"/>
      <c r="CCV57" s="748"/>
      <c r="CCW57" s="748"/>
      <c r="CCX57" s="748"/>
      <c r="CCY57" s="748"/>
      <c r="CCZ57" s="748"/>
      <c r="CDA57" s="748"/>
      <c r="CDB57" s="748"/>
      <c r="CDC57" s="748"/>
      <c r="CDD57" s="748"/>
      <c r="CDE57" s="748"/>
      <c r="CDF57" s="748"/>
      <c r="CDG57" s="748"/>
      <c r="CDH57" s="748"/>
      <c r="CDI57" s="748"/>
      <c r="CDJ57" s="748"/>
      <c r="CDK57" s="748"/>
      <c r="CDL57" s="748"/>
      <c r="CDM57" s="748"/>
      <c r="CDN57" s="748"/>
      <c r="CDO57" s="747"/>
      <c r="CDP57" s="748"/>
      <c r="CDQ57" s="748"/>
      <c r="CDR57" s="748"/>
      <c r="CDS57" s="748"/>
      <c r="CDT57" s="748"/>
      <c r="CDU57" s="748"/>
      <c r="CDV57" s="748"/>
      <c r="CDW57" s="748"/>
      <c r="CDX57" s="748"/>
      <c r="CDY57" s="748"/>
      <c r="CDZ57" s="748"/>
      <c r="CEA57" s="748"/>
      <c r="CEB57" s="748"/>
      <c r="CEC57" s="748"/>
      <c r="CED57" s="748"/>
      <c r="CEE57" s="748"/>
      <c r="CEF57" s="748"/>
      <c r="CEG57" s="748"/>
      <c r="CEH57" s="748"/>
      <c r="CEI57" s="748"/>
      <c r="CEJ57" s="748"/>
      <c r="CEK57" s="748"/>
      <c r="CEL57" s="748"/>
      <c r="CEM57" s="748"/>
      <c r="CEN57" s="748"/>
      <c r="CEO57" s="748"/>
      <c r="CEP57" s="748"/>
      <c r="CEQ57" s="748"/>
      <c r="CER57" s="748"/>
      <c r="CES57" s="748"/>
      <c r="CET57" s="747"/>
      <c r="CEU57" s="748"/>
      <c r="CEV57" s="748"/>
      <c r="CEW57" s="748"/>
      <c r="CEX57" s="748"/>
      <c r="CEY57" s="748"/>
      <c r="CEZ57" s="748"/>
      <c r="CFA57" s="748"/>
      <c r="CFB57" s="748"/>
      <c r="CFC57" s="748"/>
      <c r="CFD57" s="748"/>
      <c r="CFE57" s="748"/>
      <c r="CFF57" s="748"/>
      <c r="CFG57" s="748"/>
      <c r="CFH57" s="748"/>
      <c r="CFI57" s="748"/>
      <c r="CFJ57" s="748"/>
      <c r="CFK57" s="748"/>
      <c r="CFL57" s="748"/>
      <c r="CFM57" s="748"/>
      <c r="CFN57" s="748"/>
      <c r="CFO57" s="748"/>
      <c r="CFP57" s="748"/>
      <c r="CFQ57" s="748"/>
      <c r="CFR57" s="748"/>
      <c r="CFS57" s="748"/>
      <c r="CFT57" s="748"/>
      <c r="CFU57" s="748"/>
      <c r="CFV57" s="748"/>
      <c r="CFW57" s="748"/>
      <c r="CFX57" s="748"/>
      <c r="CFY57" s="747"/>
      <c r="CFZ57" s="748"/>
      <c r="CGA57" s="748"/>
      <c r="CGB57" s="748"/>
      <c r="CGC57" s="748"/>
      <c r="CGD57" s="748"/>
      <c r="CGE57" s="748"/>
      <c r="CGF57" s="748"/>
      <c r="CGG57" s="748"/>
      <c r="CGH57" s="748"/>
      <c r="CGI57" s="748"/>
      <c r="CGJ57" s="748"/>
      <c r="CGK57" s="748"/>
      <c r="CGL57" s="748"/>
      <c r="CGM57" s="748"/>
      <c r="CGN57" s="748"/>
      <c r="CGO57" s="748"/>
      <c r="CGP57" s="748"/>
      <c r="CGQ57" s="748"/>
      <c r="CGR57" s="748"/>
      <c r="CGS57" s="748"/>
      <c r="CGT57" s="748"/>
      <c r="CGU57" s="748"/>
      <c r="CGV57" s="748"/>
      <c r="CGW57" s="748"/>
      <c r="CGX57" s="748"/>
      <c r="CGY57" s="748"/>
      <c r="CGZ57" s="748"/>
      <c r="CHA57" s="748"/>
      <c r="CHB57" s="748"/>
      <c r="CHC57" s="748"/>
      <c r="CHD57" s="747"/>
      <c r="CHE57" s="748"/>
      <c r="CHF57" s="748"/>
      <c r="CHG57" s="748"/>
      <c r="CHH57" s="748"/>
      <c r="CHI57" s="748"/>
      <c r="CHJ57" s="748"/>
      <c r="CHK57" s="748"/>
      <c r="CHL57" s="748"/>
      <c r="CHM57" s="748"/>
      <c r="CHN57" s="748"/>
      <c r="CHO57" s="748"/>
      <c r="CHP57" s="748"/>
      <c r="CHQ57" s="748"/>
      <c r="CHR57" s="748"/>
      <c r="CHS57" s="748"/>
      <c r="CHT57" s="748"/>
      <c r="CHU57" s="748"/>
      <c r="CHV57" s="748"/>
      <c r="CHW57" s="748"/>
      <c r="CHX57" s="748"/>
      <c r="CHY57" s="748"/>
      <c r="CHZ57" s="748"/>
      <c r="CIA57" s="748"/>
      <c r="CIB57" s="748"/>
      <c r="CIC57" s="748"/>
      <c r="CID57" s="748"/>
      <c r="CIE57" s="748"/>
      <c r="CIF57" s="748"/>
      <c r="CIG57" s="748"/>
      <c r="CIH57" s="748"/>
      <c r="CII57" s="747"/>
      <c r="CIJ57" s="748"/>
      <c r="CIK57" s="748"/>
      <c r="CIL57" s="748"/>
      <c r="CIM57" s="748"/>
      <c r="CIN57" s="748"/>
      <c r="CIO57" s="748"/>
      <c r="CIP57" s="748"/>
      <c r="CIQ57" s="748"/>
      <c r="CIR57" s="748"/>
      <c r="CIS57" s="748"/>
      <c r="CIT57" s="748"/>
      <c r="CIU57" s="748"/>
      <c r="CIV57" s="748"/>
      <c r="CIW57" s="748"/>
      <c r="CIX57" s="748"/>
      <c r="CIY57" s="748"/>
      <c r="CIZ57" s="748"/>
      <c r="CJA57" s="748"/>
      <c r="CJB57" s="748"/>
      <c r="CJC57" s="748"/>
      <c r="CJD57" s="748"/>
      <c r="CJE57" s="748"/>
      <c r="CJF57" s="748"/>
      <c r="CJG57" s="748"/>
      <c r="CJH57" s="748"/>
      <c r="CJI57" s="748"/>
      <c r="CJJ57" s="748"/>
      <c r="CJK57" s="748"/>
      <c r="CJL57" s="748"/>
      <c r="CJM57" s="748"/>
      <c r="CJN57" s="747"/>
      <c r="CJO57" s="748"/>
      <c r="CJP57" s="748"/>
      <c r="CJQ57" s="748"/>
      <c r="CJR57" s="748"/>
      <c r="CJS57" s="748"/>
      <c r="CJT57" s="748"/>
      <c r="CJU57" s="748"/>
      <c r="CJV57" s="748"/>
      <c r="CJW57" s="748"/>
      <c r="CJX57" s="748"/>
      <c r="CJY57" s="748"/>
      <c r="CJZ57" s="748"/>
      <c r="CKA57" s="748"/>
      <c r="CKB57" s="748"/>
      <c r="CKC57" s="748"/>
      <c r="CKD57" s="748"/>
      <c r="CKE57" s="748"/>
      <c r="CKF57" s="748"/>
      <c r="CKG57" s="748"/>
      <c r="CKH57" s="748"/>
      <c r="CKI57" s="748"/>
      <c r="CKJ57" s="748"/>
      <c r="CKK57" s="748"/>
      <c r="CKL57" s="748"/>
      <c r="CKM57" s="748"/>
      <c r="CKN57" s="748"/>
      <c r="CKO57" s="748"/>
      <c r="CKP57" s="748"/>
      <c r="CKQ57" s="748"/>
      <c r="CKR57" s="748"/>
      <c r="CKS57" s="747"/>
      <c r="CKT57" s="748"/>
      <c r="CKU57" s="748"/>
      <c r="CKV57" s="748"/>
      <c r="CKW57" s="748"/>
      <c r="CKX57" s="748"/>
      <c r="CKY57" s="748"/>
      <c r="CKZ57" s="748"/>
      <c r="CLA57" s="748"/>
      <c r="CLB57" s="748"/>
      <c r="CLC57" s="748"/>
      <c r="CLD57" s="748"/>
      <c r="CLE57" s="748"/>
      <c r="CLF57" s="748"/>
      <c r="CLG57" s="748"/>
      <c r="CLH57" s="748"/>
      <c r="CLI57" s="748"/>
      <c r="CLJ57" s="748"/>
      <c r="CLK57" s="748"/>
      <c r="CLL57" s="748"/>
      <c r="CLM57" s="748"/>
      <c r="CLN57" s="748"/>
      <c r="CLO57" s="748"/>
      <c r="CLP57" s="748"/>
      <c r="CLQ57" s="748"/>
      <c r="CLR57" s="748"/>
      <c r="CLS57" s="748"/>
      <c r="CLT57" s="748"/>
      <c r="CLU57" s="748"/>
      <c r="CLV57" s="748"/>
      <c r="CLW57" s="748"/>
      <c r="CLX57" s="747"/>
      <c r="CLY57" s="748"/>
      <c r="CLZ57" s="748"/>
      <c r="CMA57" s="748"/>
      <c r="CMB57" s="748"/>
      <c r="CMC57" s="748"/>
      <c r="CMD57" s="748"/>
      <c r="CME57" s="748"/>
      <c r="CMF57" s="748"/>
      <c r="CMG57" s="748"/>
      <c r="CMH57" s="748"/>
      <c r="CMI57" s="748"/>
      <c r="CMJ57" s="748"/>
      <c r="CMK57" s="748"/>
      <c r="CML57" s="748"/>
      <c r="CMM57" s="748"/>
      <c r="CMN57" s="748"/>
      <c r="CMO57" s="748"/>
      <c r="CMP57" s="748"/>
      <c r="CMQ57" s="748"/>
      <c r="CMR57" s="748"/>
      <c r="CMS57" s="748"/>
      <c r="CMT57" s="748"/>
      <c r="CMU57" s="748"/>
      <c r="CMV57" s="748"/>
      <c r="CMW57" s="748"/>
      <c r="CMX57" s="748"/>
      <c r="CMY57" s="748"/>
      <c r="CMZ57" s="748"/>
      <c r="CNA57" s="748"/>
      <c r="CNB57" s="748"/>
      <c r="CNC57" s="747"/>
      <c r="CND57" s="748"/>
      <c r="CNE57" s="748"/>
      <c r="CNF57" s="748"/>
      <c r="CNG57" s="748"/>
      <c r="CNH57" s="748"/>
      <c r="CNI57" s="748"/>
      <c r="CNJ57" s="748"/>
      <c r="CNK57" s="748"/>
      <c r="CNL57" s="748"/>
      <c r="CNM57" s="748"/>
      <c r="CNN57" s="748"/>
      <c r="CNO57" s="748"/>
      <c r="CNP57" s="748"/>
      <c r="CNQ57" s="748"/>
      <c r="CNR57" s="748"/>
      <c r="CNS57" s="748"/>
      <c r="CNT57" s="748"/>
      <c r="CNU57" s="748"/>
      <c r="CNV57" s="748"/>
      <c r="CNW57" s="748"/>
      <c r="CNX57" s="748"/>
      <c r="CNY57" s="748"/>
      <c r="CNZ57" s="748"/>
      <c r="COA57" s="748"/>
      <c r="COB57" s="748"/>
      <c r="COC57" s="748"/>
      <c r="COD57" s="748"/>
      <c r="COE57" s="748"/>
      <c r="COF57" s="748"/>
      <c r="COG57" s="748"/>
      <c r="COH57" s="747"/>
      <c r="COI57" s="748"/>
      <c r="COJ57" s="748"/>
      <c r="COK57" s="748"/>
      <c r="COL57" s="748"/>
      <c r="COM57" s="748"/>
      <c r="CON57" s="748"/>
      <c r="COO57" s="748"/>
      <c r="COP57" s="748"/>
      <c r="COQ57" s="748"/>
      <c r="COR57" s="748"/>
      <c r="COS57" s="748"/>
      <c r="COT57" s="748"/>
      <c r="COU57" s="748"/>
      <c r="COV57" s="748"/>
      <c r="COW57" s="748"/>
      <c r="COX57" s="748"/>
      <c r="COY57" s="748"/>
      <c r="COZ57" s="748"/>
      <c r="CPA57" s="748"/>
      <c r="CPB57" s="748"/>
      <c r="CPC57" s="748"/>
      <c r="CPD57" s="748"/>
      <c r="CPE57" s="748"/>
      <c r="CPF57" s="748"/>
      <c r="CPG57" s="748"/>
      <c r="CPH57" s="748"/>
      <c r="CPI57" s="748"/>
      <c r="CPJ57" s="748"/>
      <c r="CPK57" s="748"/>
      <c r="CPL57" s="748"/>
      <c r="CPM57" s="747"/>
      <c r="CPN57" s="748"/>
      <c r="CPO57" s="748"/>
      <c r="CPP57" s="748"/>
      <c r="CPQ57" s="748"/>
      <c r="CPR57" s="748"/>
      <c r="CPS57" s="748"/>
      <c r="CPT57" s="748"/>
      <c r="CPU57" s="748"/>
      <c r="CPV57" s="748"/>
      <c r="CPW57" s="748"/>
      <c r="CPX57" s="748"/>
      <c r="CPY57" s="748"/>
      <c r="CPZ57" s="748"/>
      <c r="CQA57" s="748"/>
      <c r="CQB57" s="748"/>
      <c r="CQC57" s="748"/>
      <c r="CQD57" s="748"/>
      <c r="CQE57" s="748"/>
      <c r="CQF57" s="748"/>
      <c r="CQG57" s="748"/>
      <c r="CQH57" s="748"/>
      <c r="CQI57" s="748"/>
      <c r="CQJ57" s="748"/>
      <c r="CQK57" s="748"/>
      <c r="CQL57" s="748"/>
      <c r="CQM57" s="748"/>
      <c r="CQN57" s="748"/>
      <c r="CQO57" s="748"/>
      <c r="CQP57" s="748"/>
      <c r="CQQ57" s="748"/>
      <c r="CQR57" s="747"/>
      <c r="CQS57" s="748"/>
      <c r="CQT57" s="748"/>
      <c r="CQU57" s="748"/>
      <c r="CQV57" s="748"/>
      <c r="CQW57" s="748"/>
      <c r="CQX57" s="748"/>
      <c r="CQY57" s="748"/>
      <c r="CQZ57" s="748"/>
      <c r="CRA57" s="748"/>
      <c r="CRB57" s="748"/>
      <c r="CRC57" s="748"/>
      <c r="CRD57" s="748"/>
      <c r="CRE57" s="748"/>
      <c r="CRF57" s="748"/>
      <c r="CRG57" s="748"/>
      <c r="CRH57" s="748"/>
      <c r="CRI57" s="748"/>
      <c r="CRJ57" s="748"/>
      <c r="CRK57" s="748"/>
      <c r="CRL57" s="748"/>
      <c r="CRM57" s="748"/>
      <c r="CRN57" s="748"/>
      <c r="CRO57" s="748"/>
      <c r="CRP57" s="748"/>
      <c r="CRQ57" s="748"/>
      <c r="CRR57" s="748"/>
      <c r="CRS57" s="748"/>
      <c r="CRT57" s="748"/>
      <c r="CRU57" s="748"/>
      <c r="CRV57" s="748"/>
      <c r="CRW57" s="747"/>
      <c r="CRX57" s="748"/>
      <c r="CRY57" s="748"/>
      <c r="CRZ57" s="748"/>
      <c r="CSA57" s="748"/>
      <c r="CSB57" s="748"/>
      <c r="CSC57" s="748"/>
      <c r="CSD57" s="748"/>
      <c r="CSE57" s="748"/>
      <c r="CSF57" s="748"/>
      <c r="CSG57" s="748"/>
      <c r="CSH57" s="748"/>
      <c r="CSI57" s="748"/>
      <c r="CSJ57" s="748"/>
      <c r="CSK57" s="748"/>
      <c r="CSL57" s="748"/>
      <c r="CSM57" s="748"/>
      <c r="CSN57" s="748"/>
      <c r="CSO57" s="748"/>
      <c r="CSP57" s="748"/>
      <c r="CSQ57" s="748"/>
      <c r="CSR57" s="748"/>
      <c r="CSS57" s="748"/>
      <c r="CST57" s="748"/>
      <c r="CSU57" s="748"/>
      <c r="CSV57" s="748"/>
      <c r="CSW57" s="748"/>
      <c r="CSX57" s="748"/>
      <c r="CSY57" s="748"/>
      <c r="CSZ57" s="748"/>
      <c r="CTA57" s="748"/>
      <c r="CTB57" s="747"/>
      <c r="CTC57" s="748"/>
      <c r="CTD57" s="748"/>
      <c r="CTE57" s="748"/>
      <c r="CTF57" s="748"/>
      <c r="CTG57" s="748"/>
      <c r="CTH57" s="748"/>
      <c r="CTI57" s="748"/>
      <c r="CTJ57" s="748"/>
      <c r="CTK57" s="748"/>
      <c r="CTL57" s="748"/>
      <c r="CTM57" s="748"/>
      <c r="CTN57" s="748"/>
      <c r="CTO57" s="748"/>
      <c r="CTP57" s="748"/>
      <c r="CTQ57" s="748"/>
      <c r="CTR57" s="748"/>
      <c r="CTS57" s="748"/>
      <c r="CTT57" s="748"/>
      <c r="CTU57" s="748"/>
      <c r="CTV57" s="748"/>
      <c r="CTW57" s="748"/>
      <c r="CTX57" s="748"/>
      <c r="CTY57" s="748"/>
      <c r="CTZ57" s="748"/>
      <c r="CUA57" s="748"/>
      <c r="CUB57" s="748"/>
      <c r="CUC57" s="748"/>
      <c r="CUD57" s="748"/>
      <c r="CUE57" s="748"/>
      <c r="CUF57" s="748"/>
      <c r="CUG57" s="747"/>
      <c r="CUH57" s="748"/>
      <c r="CUI57" s="748"/>
      <c r="CUJ57" s="748"/>
      <c r="CUK57" s="748"/>
      <c r="CUL57" s="748"/>
      <c r="CUM57" s="748"/>
      <c r="CUN57" s="748"/>
      <c r="CUO57" s="748"/>
      <c r="CUP57" s="748"/>
      <c r="CUQ57" s="748"/>
      <c r="CUR57" s="748"/>
      <c r="CUS57" s="748"/>
      <c r="CUT57" s="748"/>
      <c r="CUU57" s="748"/>
      <c r="CUV57" s="748"/>
      <c r="CUW57" s="748"/>
      <c r="CUX57" s="748"/>
      <c r="CUY57" s="748"/>
      <c r="CUZ57" s="748"/>
      <c r="CVA57" s="748"/>
      <c r="CVB57" s="748"/>
      <c r="CVC57" s="748"/>
      <c r="CVD57" s="748"/>
      <c r="CVE57" s="748"/>
      <c r="CVF57" s="748"/>
      <c r="CVG57" s="748"/>
      <c r="CVH57" s="748"/>
      <c r="CVI57" s="748"/>
      <c r="CVJ57" s="748"/>
      <c r="CVK57" s="748"/>
      <c r="CVL57" s="747"/>
      <c r="CVM57" s="748"/>
      <c r="CVN57" s="748"/>
      <c r="CVO57" s="748"/>
      <c r="CVP57" s="748"/>
      <c r="CVQ57" s="748"/>
      <c r="CVR57" s="748"/>
      <c r="CVS57" s="748"/>
      <c r="CVT57" s="748"/>
      <c r="CVU57" s="748"/>
      <c r="CVV57" s="748"/>
      <c r="CVW57" s="748"/>
      <c r="CVX57" s="748"/>
      <c r="CVY57" s="748"/>
      <c r="CVZ57" s="748"/>
      <c r="CWA57" s="748"/>
      <c r="CWB57" s="748"/>
      <c r="CWC57" s="748"/>
      <c r="CWD57" s="748"/>
      <c r="CWE57" s="748"/>
      <c r="CWF57" s="748"/>
      <c r="CWG57" s="748"/>
      <c r="CWH57" s="748"/>
      <c r="CWI57" s="748"/>
      <c r="CWJ57" s="748"/>
      <c r="CWK57" s="748"/>
      <c r="CWL57" s="748"/>
      <c r="CWM57" s="748"/>
      <c r="CWN57" s="748"/>
      <c r="CWO57" s="748"/>
      <c r="CWP57" s="748"/>
      <c r="CWQ57" s="747"/>
      <c r="CWR57" s="748"/>
      <c r="CWS57" s="748"/>
      <c r="CWT57" s="748"/>
      <c r="CWU57" s="748"/>
      <c r="CWV57" s="748"/>
      <c r="CWW57" s="748"/>
      <c r="CWX57" s="748"/>
      <c r="CWY57" s="748"/>
      <c r="CWZ57" s="748"/>
      <c r="CXA57" s="748"/>
      <c r="CXB57" s="748"/>
      <c r="CXC57" s="748"/>
      <c r="CXD57" s="748"/>
      <c r="CXE57" s="748"/>
      <c r="CXF57" s="748"/>
      <c r="CXG57" s="748"/>
      <c r="CXH57" s="748"/>
      <c r="CXI57" s="748"/>
      <c r="CXJ57" s="748"/>
      <c r="CXK57" s="748"/>
      <c r="CXL57" s="748"/>
      <c r="CXM57" s="748"/>
      <c r="CXN57" s="748"/>
      <c r="CXO57" s="748"/>
      <c r="CXP57" s="748"/>
      <c r="CXQ57" s="748"/>
      <c r="CXR57" s="748"/>
      <c r="CXS57" s="748"/>
      <c r="CXT57" s="748"/>
      <c r="CXU57" s="748"/>
      <c r="CXV57" s="747"/>
      <c r="CXW57" s="748"/>
      <c r="CXX57" s="748"/>
      <c r="CXY57" s="748"/>
      <c r="CXZ57" s="748"/>
      <c r="CYA57" s="748"/>
      <c r="CYB57" s="748"/>
      <c r="CYC57" s="748"/>
      <c r="CYD57" s="748"/>
      <c r="CYE57" s="748"/>
      <c r="CYF57" s="748"/>
      <c r="CYG57" s="748"/>
      <c r="CYH57" s="748"/>
      <c r="CYI57" s="748"/>
      <c r="CYJ57" s="748"/>
      <c r="CYK57" s="748"/>
      <c r="CYL57" s="748"/>
      <c r="CYM57" s="748"/>
      <c r="CYN57" s="748"/>
      <c r="CYO57" s="748"/>
      <c r="CYP57" s="748"/>
      <c r="CYQ57" s="748"/>
      <c r="CYR57" s="748"/>
      <c r="CYS57" s="748"/>
      <c r="CYT57" s="748"/>
      <c r="CYU57" s="748"/>
      <c r="CYV57" s="748"/>
      <c r="CYW57" s="748"/>
      <c r="CYX57" s="748"/>
      <c r="CYY57" s="748"/>
      <c r="CYZ57" s="748"/>
      <c r="CZA57" s="747"/>
      <c r="CZB57" s="748"/>
      <c r="CZC57" s="748"/>
      <c r="CZD57" s="748"/>
      <c r="CZE57" s="748"/>
      <c r="CZF57" s="748"/>
      <c r="CZG57" s="748"/>
      <c r="CZH57" s="748"/>
      <c r="CZI57" s="748"/>
      <c r="CZJ57" s="748"/>
      <c r="CZK57" s="748"/>
      <c r="CZL57" s="748"/>
      <c r="CZM57" s="748"/>
      <c r="CZN57" s="748"/>
      <c r="CZO57" s="748"/>
      <c r="CZP57" s="748"/>
      <c r="CZQ57" s="748"/>
      <c r="CZR57" s="748"/>
      <c r="CZS57" s="748"/>
      <c r="CZT57" s="748"/>
      <c r="CZU57" s="748"/>
      <c r="CZV57" s="748"/>
      <c r="CZW57" s="748"/>
      <c r="CZX57" s="748"/>
      <c r="CZY57" s="748"/>
      <c r="CZZ57" s="748"/>
      <c r="DAA57" s="748"/>
      <c r="DAB57" s="748"/>
      <c r="DAC57" s="748"/>
      <c r="DAD57" s="748"/>
      <c r="DAE57" s="748"/>
      <c r="DAF57" s="747"/>
      <c r="DAG57" s="748"/>
      <c r="DAH57" s="748"/>
      <c r="DAI57" s="748"/>
      <c r="DAJ57" s="748"/>
      <c r="DAK57" s="748"/>
      <c r="DAL57" s="748"/>
      <c r="DAM57" s="748"/>
      <c r="DAN57" s="748"/>
      <c r="DAO57" s="748"/>
      <c r="DAP57" s="748"/>
      <c r="DAQ57" s="748"/>
      <c r="DAR57" s="748"/>
      <c r="DAS57" s="748"/>
      <c r="DAT57" s="748"/>
      <c r="DAU57" s="748"/>
      <c r="DAV57" s="748"/>
      <c r="DAW57" s="748"/>
      <c r="DAX57" s="748"/>
      <c r="DAY57" s="748"/>
      <c r="DAZ57" s="748"/>
      <c r="DBA57" s="748"/>
      <c r="DBB57" s="748"/>
      <c r="DBC57" s="748"/>
      <c r="DBD57" s="748"/>
      <c r="DBE57" s="748"/>
      <c r="DBF57" s="748"/>
      <c r="DBG57" s="748"/>
      <c r="DBH57" s="748"/>
      <c r="DBI57" s="748"/>
      <c r="DBJ57" s="748"/>
      <c r="DBK57" s="747"/>
      <c r="DBL57" s="748"/>
      <c r="DBM57" s="748"/>
      <c r="DBN57" s="748"/>
      <c r="DBO57" s="748"/>
      <c r="DBP57" s="748"/>
      <c r="DBQ57" s="748"/>
      <c r="DBR57" s="748"/>
      <c r="DBS57" s="748"/>
      <c r="DBT57" s="748"/>
      <c r="DBU57" s="748"/>
      <c r="DBV57" s="748"/>
      <c r="DBW57" s="748"/>
      <c r="DBX57" s="748"/>
      <c r="DBY57" s="748"/>
      <c r="DBZ57" s="748"/>
      <c r="DCA57" s="748"/>
      <c r="DCB57" s="748"/>
      <c r="DCC57" s="748"/>
      <c r="DCD57" s="748"/>
      <c r="DCE57" s="748"/>
      <c r="DCF57" s="748"/>
      <c r="DCG57" s="748"/>
      <c r="DCH57" s="748"/>
      <c r="DCI57" s="748"/>
      <c r="DCJ57" s="748"/>
      <c r="DCK57" s="748"/>
      <c r="DCL57" s="748"/>
      <c r="DCM57" s="748"/>
      <c r="DCN57" s="748"/>
      <c r="DCO57" s="748"/>
      <c r="DCP57" s="747"/>
      <c r="DCQ57" s="748"/>
      <c r="DCR57" s="748"/>
      <c r="DCS57" s="748"/>
      <c r="DCT57" s="748"/>
      <c r="DCU57" s="748"/>
      <c r="DCV57" s="748"/>
      <c r="DCW57" s="748"/>
      <c r="DCX57" s="748"/>
      <c r="DCY57" s="748"/>
      <c r="DCZ57" s="748"/>
      <c r="DDA57" s="748"/>
      <c r="DDB57" s="748"/>
      <c r="DDC57" s="748"/>
      <c r="DDD57" s="748"/>
      <c r="DDE57" s="748"/>
      <c r="DDF57" s="748"/>
      <c r="DDG57" s="748"/>
      <c r="DDH57" s="748"/>
      <c r="DDI57" s="748"/>
      <c r="DDJ57" s="748"/>
      <c r="DDK57" s="748"/>
      <c r="DDL57" s="748"/>
      <c r="DDM57" s="748"/>
      <c r="DDN57" s="748"/>
      <c r="DDO57" s="748"/>
      <c r="DDP57" s="748"/>
      <c r="DDQ57" s="748"/>
      <c r="DDR57" s="748"/>
      <c r="DDS57" s="748"/>
      <c r="DDT57" s="748"/>
      <c r="DDU57" s="747"/>
      <c r="DDV57" s="748"/>
      <c r="DDW57" s="748"/>
      <c r="DDX57" s="748"/>
      <c r="DDY57" s="748"/>
      <c r="DDZ57" s="748"/>
      <c r="DEA57" s="748"/>
      <c r="DEB57" s="748"/>
      <c r="DEC57" s="748"/>
      <c r="DED57" s="748"/>
      <c r="DEE57" s="748"/>
      <c r="DEF57" s="748"/>
      <c r="DEG57" s="748"/>
      <c r="DEH57" s="748"/>
      <c r="DEI57" s="748"/>
      <c r="DEJ57" s="748"/>
      <c r="DEK57" s="748"/>
      <c r="DEL57" s="748"/>
      <c r="DEM57" s="748"/>
      <c r="DEN57" s="748"/>
      <c r="DEO57" s="748"/>
      <c r="DEP57" s="748"/>
      <c r="DEQ57" s="748"/>
      <c r="DER57" s="748"/>
      <c r="DES57" s="748"/>
      <c r="DET57" s="748"/>
      <c r="DEU57" s="748"/>
      <c r="DEV57" s="748"/>
      <c r="DEW57" s="748"/>
      <c r="DEX57" s="748"/>
      <c r="DEY57" s="748"/>
      <c r="DEZ57" s="747"/>
      <c r="DFA57" s="748"/>
      <c r="DFB57" s="748"/>
      <c r="DFC57" s="748"/>
      <c r="DFD57" s="748"/>
      <c r="DFE57" s="748"/>
      <c r="DFF57" s="748"/>
      <c r="DFG57" s="748"/>
      <c r="DFH57" s="748"/>
      <c r="DFI57" s="748"/>
      <c r="DFJ57" s="748"/>
      <c r="DFK57" s="748"/>
      <c r="DFL57" s="748"/>
      <c r="DFM57" s="748"/>
      <c r="DFN57" s="748"/>
      <c r="DFO57" s="748"/>
      <c r="DFP57" s="748"/>
      <c r="DFQ57" s="748"/>
      <c r="DFR57" s="748"/>
      <c r="DFS57" s="748"/>
      <c r="DFT57" s="748"/>
      <c r="DFU57" s="748"/>
      <c r="DFV57" s="748"/>
      <c r="DFW57" s="748"/>
      <c r="DFX57" s="748"/>
      <c r="DFY57" s="748"/>
      <c r="DFZ57" s="748"/>
      <c r="DGA57" s="748"/>
      <c r="DGB57" s="748"/>
      <c r="DGC57" s="748"/>
      <c r="DGD57" s="748"/>
      <c r="DGE57" s="747"/>
      <c r="DGF57" s="748"/>
      <c r="DGG57" s="748"/>
      <c r="DGH57" s="748"/>
      <c r="DGI57" s="748"/>
      <c r="DGJ57" s="748"/>
      <c r="DGK57" s="748"/>
      <c r="DGL57" s="748"/>
      <c r="DGM57" s="748"/>
      <c r="DGN57" s="748"/>
      <c r="DGO57" s="748"/>
      <c r="DGP57" s="748"/>
      <c r="DGQ57" s="748"/>
      <c r="DGR57" s="748"/>
      <c r="DGS57" s="748"/>
      <c r="DGT57" s="748"/>
      <c r="DGU57" s="748"/>
      <c r="DGV57" s="748"/>
      <c r="DGW57" s="748"/>
      <c r="DGX57" s="748"/>
      <c r="DGY57" s="748"/>
      <c r="DGZ57" s="748"/>
      <c r="DHA57" s="748"/>
      <c r="DHB57" s="748"/>
      <c r="DHC57" s="748"/>
      <c r="DHD57" s="748"/>
      <c r="DHE57" s="748"/>
      <c r="DHF57" s="748"/>
      <c r="DHG57" s="748"/>
      <c r="DHH57" s="748"/>
      <c r="DHI57" s="748"/>
      <c r="DHJ57" s="747"/>
      <c r="DHK57" s="748"/>
      <c r="DHL57" s="748"/>
      <c r="DHM57" s="748"/>
      <c r="DHN57" s="748"/>
      <c r="DHO57" s="748"/>
      <c r="DHP57" s="748"/>
      <c r="DHQ57" s="748"/>
      <c r="DHR57" s="748"/>
      <c r="DHS57" s="748"/>
      <c r="DHT57" s="748"/>
      <c r="DHU57" s="748"/>
      <c r="DHV57" s="748"/>
      <c r="DHW57" s="748"/>
      <c r="DHX57" s="748"/>
      <c r="DHY57" s="748"/>
      <c r="DHZ57" s="748"/>
      <c r="DIA57" s="748"/>
      <c r="DIB57" s="748"/>
      <c r="DIC57" s="748"/>
      <c r="DID57" s="748"/>
      <c r="DIE57" s="748"/>
      <c r="DIF57" s="748"/>
      <c r="DIG57" s="748"/>
      <c r="DIH57" s="748"/>
      <c r="DII57" s="748"/>
      <c r="DIJ57" s="748"/>
      <c r="DIK57" s="748"/>
      <c r="DIL57" s="748"/>
      <c r="DIM57" s="748"/>
      <c r="DIN57" s="748"/>
      <c r="DIO57" s="747"/>
      <c r="DIP57" s="748"/>
      <c r="DIQ57" s="748"/>
      <c r="DIR57" s="748"/>
      <c r="DIS57" s="748"/>
      <c r="DIT57" s="748"/>
      <c r="DIU57" s="748"/>
      <c r="DIV57" s="748"/>
      <c r="DIW57" s="748"/>
      <c r="DIX57" s="748"/>
      <c r="DIY57" s="748"/>
      <c r="DIZ57" s="748"/>
      <c r="DJA57" s="748"/>
      <c r="DJB57" s="748"/>
      <c r="DJC57" s="748"/>
      <c r="DJD57" s="748"/>
      <c r="DJE57" s="748"/>
      <c r="DJF57" s="748"/>
      <c r="DJG57" s="748"/>
      <c r="DJH57" s="748"/>
      <c r="DJI57" s="748"/>
      <c r="DJJ57" s="748"/>
      <c r="DJK57" s="748"/>
      <c r="DJL57" s="748"/>
      <c r="DJM57" s="748"/>
      <c r="DJN57" s="748"/>
      <c r="DJO57" s="748"/>
      <c r="DJP57" s="748"/>
      <c r="DJQ57" s="748"/>
      <c r="DJR57" s="748"/>
      <c r="DJS57" s="748"/>
      <c r="DJT57" s="747"/>
      <c r="DJU57" s="748"/>
      <c r="DJV57" s="748"/>
      <c r="DJW57" s="748"/>
      <c r="DJX57" s="748"/>
      <c r="DJY57" s="748"/>
      <c r="DJZ57" s="748"/>
      <c r="DKA57" s="748"/>
      <c r="DKB57" s="748"/>
      <c r="DKC57" s="748"/>
      <c r="DKD57" s="748"/>
      <c r="DKE57" s="748"/>
      <c r="DKF57" s="748"/>
      <c r="DKG57" s="748"/>
      <c r="DKH57" s="748"/>
      <c r="DKI57" s="748"/>
      <c r="DKJ57" s="748"/>
      <c r="DKK57" s="748"/>
      <c r="DKL57" s="748"/>
      <c r="DKM57" s="748"/>
      <c r="DKN57" s="748"/>
      <c r="DKO57" s="748"/>
      <c r="DKP57" s="748"/>
      <c r="DKQ57" s="748"/>
      <c r="DKR57" s="748"/>
      <c r="DKS57" s="748"/>
      <c r="DKT57" s="748"/>
      <c r="DKU57" s="748"/>
      <c r="DKV57" s="748"/>
      <c r="DKW57" s="748"/>
      <c r="DKX57" s="748"/>
      <c r="DKY57" s="747"/>
      <c r="DKZ57" s="748"/>
      <c r="DLA57" s="748"/>
      <c r="DLB57" s="748"/>
      <c r="DLC57" s="748"/>
      <c r="DLD57" s="748"/>
      <c r="DLE57" s="748"/>
      <c r="DLF57" s="748"/>
      <c r="DLG57" s="748"/>
      <c r="DLH57" s="748"/>
      <c r="DLI57" s="748"/>
      <c r="DLJ57" s="748"/>
      <c r="DLK57" s="748"/>
      <c r="DLL57" s="748"/>
      <c r="DLM57" s="748"/>
      <c r="DLN57" s="748"/>
      <c r="DLO57" s="748"/>
      <c r="DLP57" s="748"/>
      <c r="DLQ57" s="748"/>
      <c r="DLR57" s="748"/>
      <c r="DLS57" s="748"/>
      <c r="DLT57" s="748"/>
      <c r="DLU57" s="748"/>
      <c r="DLV57" s="748"/>
      <c r="DLW57" s="748"/>
      <c r="DLX57" s="748"/>
      <c r="DLY57" s="748"/>
      <c r="DLZ57" s="748"/>
      <c r="DMA57" s="748"/>
      <c r="DMB57" s="748"/>
      <c r="DMC57" s="748"/>
      <c r="DMD57" s="747"/>
      <c r="DME57" s="748"/>
      <c r="DMF57" s="748"/>
      <c r="DMG57" s="748"/>
      <c r="DMH57" s="748"/>
      <c r="DMI57" s="748"/>
      <c r="DMJ57" s="748"/>
      <c r="DMK57" s="748"/>
      <c r="DML57" s="748"/>
      <c r="DMM57" s="748"/>
      <c r="DMN57" s="748"/>
      <c r="DMO57" s="748"/>
      <c r="DMP57" s="748"/>
      <c r="DMQ57" s="748"/>
      <c r="DMR57" s="748"/>
      <c r="DMS57" s="748"/>
      <c r="DMT57" s="748"/>
      <c r="DMU57" s="748"/>
      <c r="DMV57" s="748"/>
      <c r="DMW57" s="748"/>
      <c r="DMX57" s="748"/>
      <c r="DMY57" s="748"/>
      <c r="DMZ57" s="748"/>
      <c r="DNA57" s="748"/>
      <c r="DNB57" s="748"/>
      <c r="DNC57" s="748"/>
      <c r="DND57" s="748"/>
      <c r="DNE57" s="748"/>
      <c r="DNF57" s="748"/>
      <c r="DNG57" s="748"/>
      <c r="DNH57" s="748"/>
      <c r="DNI57" s="747"/>
      <c r="DNJ57" s="748"/>
      <c r="DNK57" s="748"/>
      <c r="DNL57" s="748"/>
      <c r="DNM57" s="748"/>
      <c r="DNN57" s="748"/>
      <c r="DNO57" s="748"/>
      <c r="DNP57" s="748"/>
      <c r="DNQ57" s="748"/>
      <c r="DNR57" s="748"/>
      <c r="DNS57" s="748"/>
      <c r="DNT57" s="748"/>
      <c r="DNU57" s="748"/>
      <c r="DNV57" s="748"/>
      <c r="DNW57" s="748"/>
      <c r="DNX57" s="748"/>
      <c r="DNY57" s="748"/>
      <c r="DNZ57" s="748"/>
      <c r="DOA57" s="748"/>
      <c r="DOB57" s="748"/>
      <c r="DOC57" s="748"/>
      <c r="DOD57" s="748"/>
      <c r="DOE57" s="748"/>
      <c r="DOF57" s="748"/>
      <c r="DOG57" s="748"/>
      <c r="DOH57" s="748"/>
      <c r="DOI57" s="748"/>
      <c r="DOJ57" s="748"/>
      <c r="DOK57" s="748"/>
      <c r="DOL57" s="748"/>
      <c r="DOM57" s="748"/>
      <c r="DON57" s="747"/>
      <c r="DOO57" s="748"/>
      <c r="DOP57" s="748"/>
      <c r="DOQ57" s="748"/>
      <c r="DOR57" s="748"/>
      <c r="DOS57" s="748"/>
      <c r="DOT57" s="748"/>
      <c r="DOU57" s="748"/>
      <c r="DOV57" s="748"/>
      <c r="DOW57" s="748"/>
      <c r="DOX57" s="748"/>
      <c r="DOY57" s="748"/>
      <c r="DOZ57" s="748"/>
      <c r="DPA57" s="748"/>
      <c r="DPB57" s="748"/>
      <c r="DPC57" s="748"/>
      <c r="DPD57" s="748"/>
      <c r="DPE57" s="748"/>
      <c r="DPF57" s="748"/>
      <c r="DPG57" s="748"/>
      <c r="DPH57" s="748"/>
      <c r="DPI57" s="748"/>
      <c r="DPJ57" s="748"/>
      <c r="DPK57" s="748"/>
      <c r="DPL57" s="748"/>
      <c r="DPM57" s="748"/>
      <c r="DPN57" s="748"/>
      <c r="DPO57" s="748"/>
      <c r="DPP57" s="748"/>
      <c r="DPQ57" s="748"/>
      <c r="DPR57" s="748"/>
      <c r="DPS57" s="747"/>
      <c r="DPT57" s="748"/>
      <c r="DPU57" s="748"/>
      <c r="DPV57" s="748"/>
      <c r="DPW57" s="748"/>
      <c r="DPX57" s="748"/>
      <c r="DPY57" s="748"/>
      <c r="DPZ57" s="748"/>
      <c r="DQA57" s="748"/>
      <c r="DQB57" s="748"/>
      <c r="DQC57" s="748"/>
      <c r="DQD57" s="748"/>
      <c r="DQE57" s="748"/>
      <c r="DQF57" s="748"/>
      <c r="DQG57" s="748"/>
      <c r="DQH57" s="748"/>
      <c r="DQI57" s="748"/>
      <c r="DQJ57" s="748"/>
      <c r="DQK57" s="748"/>
      <c r="DQL57" s="748"/>
      <c r="DQM57" s="748"/>
      <c r="DQN57" s="748"/>
      <c r="DQO57" s="748"/>
      <c r="DQP57" s="748"/>
      <c r="DQQ57" s="748"/>
      <c r="DQR57" s="748"/>
      <c r="DQS57" s="748"/>
      <c r="DQT57" s="748"/>
      <c r="DQU57" s="748"/>
      <c r="DQV57" s="748"/>
      <c r="DQW57" s="748"/>
      <c r="DQX57" s="747"/>
      <c r="DQY57" s="748"/>
      <c r="DQZ57" s="748"/>
      <c r="DRA57" s="748"/>
      <c r="DRB57" s="748"/>
      <c r="DRC57" s="748"/>
      <c r="DRD57" s="748"/>
      <c r="DRE57" s="748"/>
      <c r="DRF57" s="748"/>
      <c r="DRG57" s="748"/>
      <c r="DRH57" s="748"/>
      <c r="DRI57" s="748"/>
      <c r="DRJ57" s="748"/>
      <c r="DRK57" s="748"/>
      <c r="DRL57" s="748"/>
      <c r="DRM57" s="748"/>
      <c r="DRN57" s="748"/>
      <c r="DRO57" s="748"/>
      <c r="DRP57" s="748"/>
      <c r="DRQ57" s="748"/>
      <c r="DRR57" s="748"/>
      <c r="DRS57" s="748"/>
      <c r="DRT57" s="748"/>
      <c r="DRU57" s="748"/>
      <c r="DRV57" s="748"/>
      <c r="DRW57" s="748"/>
      <c r="DRX57" s="748"/>
      <c r="DRY57" s="748"/>
      <c r="DRZ57" s="748"/>
      <c r="DSA57" s="748"/>
      <c r="DSB57" s="748"/>
      <c r="DSC57" s="747"/>
      <c r="DSD57" s="748"/>
      <c r="DSE57" s="748"/>
      <c r="DSF57" s="748"/>
      <c r="DSG57" s="748"/>
      <c r="DSH57" s="748"/>
      <c r="DSI57" s="748"/>
      <c r="DSJ57" s="748"/>
      <c r="DSK57" s="748"/>
      <c r="DSL57" s="748"/>
      <c r="DSM57" s="748"/>
      <c r="DSN57" s="748"/>
      <c r="DSO57" s="748"/>
      <c r="DSP57" s="748"/>
      <c r="DSQ57" s="748"/>
      <c r="DSR57" s="748"/>
      <c r="DSS57" s="748"/>
      <c r="DST57" s="748"/>
      <c r="DSU57" s="748"/>
      <c r="DSV57" s="748"/>
      <c r="DSW57" s="748"/>
      <c r="DSX57" s="748"/>
      <c r="DSY57" s="748"/>
      <c r="DSZ57" s="748"/>
      <c r="DTA57" s="748"/>
      <c r="DTB57" s="748"/>
      <c r="DTC57" s="748"/>
      <c r="DTD57" s="748"/>
      <c r="DTE57" s="748"/>
      <c r="DTF57" s="748"/>
      <c r="DTG57" s="748"/>
      <c r="DTH57" s="747"/>
      <c r="DTI57" s="748"/>
      <c r="DTJ57" s="748"/>
      <c r="DTK57" s="748"/>
      <c r="DTL57" s="748"/>
      <c r="DTM57" s="748"/>
      <c r="DTN57" s="748"/>
      <c r="DTO57" s="748"/>
      <c r="DTP57" s="748"/>
      <c r="DTQ57" s="748"/>
      <c r="DTR57" s="748"/>
      <c r="DTS57" s="748"/>
      <c r="DTT57" s="748"/>
      <c r="DTU57" s="748"/>
      <c r="DTV57" s="748"/>
      <c r="DTW57" s="748"/>
      <c r="DTX57" s="748"/>
      <c r="DTY57" s="748"/>
      <c r="DTZ57" s="748"/>
      <c r="DUA57" s="748"/>
      <c r="DUB57" s="748"/>
      <c r="DUC57" s="748"/>
      <c r="DUD57" s="748"/>
      <c r="DUE57" s="748"/>
      <c r="DUF57" s="748"/>
      <c r="DUG57" s="748"/>
      <c r="DUH57" s="748"/>
      <c r="DUI57" s="748"/>
      <c r="DUJ57" s="748"/>
      <c r="DUK57" s="748"/>
      <c r="DUL57" s="748"/>
      <c r="DUM57" s="747"/>
      <c r="DUN57" s="748"/>
      <c r="DUO57" s="748"/>
      <c r="DUP57" s="748"/>
      <c r="DUQ57" s="748"/>
      <c r="DUR57" s="748"/>
      <c r="DUS57" s="748"/>
      <c r="DUT57" s="748"/>
      <c r="DUU57" s="748"/>
      <c r="DUV57" s="748"/>
      <c r="DUW57" s="748"/>
      <c r="DUX57" s="748"/>
      <c r="DUY57" s="748"/>
      <c r="DUZ57" s="748"/>
      <c r="DVA57" s="748"/>
      <c r="DVB57" s="748"/>
      <c r="DVC57" s="748"/>
      <c r="DVD57" s="748"/>
      <c r="DVE57" s="748"/>
      <c r="DVF57" s="748"/>
      <c r="DVG57" s="748"/>
      <c r="DVH57" s="748"/>
      <c r="DVI57" s="748"/>
      <c r="DVJ57" s="748"/>
      <c r="DVK57" s="748"/>
      <c r="DVL57" s="748"/>
      <c r="DVM57" s="748"/>
      <c r="DVN57" s="748"/>
      <c r="DVO57" s="748"/>
      <c r="DVP57" s="748"/>
      <c r="DVQ57" s="748"/>
      <c r="DVR57" s="747"/>
      <c r="DVS57" s="748"/>
      <c r="DVT57" s="748"/>
      <c r="DVU57" s="748"/>
      <c r="DVV57" s="748"/>
      <c r="DVW57" s="748"/>
      <c r="DVX57" s="748"/>
      <c r="DVY57" s="748"/>
      <c r="DVZ57" s="748"/>
      <c r="DWA57" s="748"/>
      <c r="DWB57" s="748"/>
      <c r="DWC57" s="748"/>
      <c r="DWD57" s="748"/>
      <c r="DWE57" s="748"/>
      <c r="DWF57" s="748"/>
      <c r="DWG57" s="748"/>
      <c r="DWH57" s="748"/>
      <c r="DWI57" s="748"/>
      <c r="DWJ57" s="748"/>
      <c r="DWK57" s="748"/>
      <c r="DWL57" s="748"/>
      <c r="DWM57" s="748"/>
      <c r="DWN57" s="748"/>
      <c r="DWO57" s="748"/>
      <c r="DWP57" s="748"/>
      <c r="DWQ57" s="748"/>
      <c r="DWR57" s="748"/>
      <c r="DWS57" s="748"/>
      <c r="DWT57" s="748"/>
      <c r="DWU57" s="748"/>
      <c r="DWV57" s="748"/>
      <c r="DWW57" s="747"/>
      <c r="DWX57" s="748"/>
      <c r="DWY57" s="748"/>
      <c r="DWZ57" s="748"/>
      <c r="DXA57" s="748"/>
      <c r="DXB57" s="748"/>
      <c r="DXC57" s="748"/>
      <c r="DXD57" s="748"/>
      <c r="DXE57" s="748"/>
      <c r="DXF57" s="748"/>
      <c r="DXG57" s="748"/>
      <c r="DXH57" s="748"/>
      <c r="DXI57" s="748"/>
      <c r="DXJ57" s="748"/>
      <c r="DXK57" s="748"/>
      <c r="DXL57" s="748"/>
      <c r="DXM57" s="748"/>
      <c r="DXN57" s="748"/>
      <c r="DXO57" s="748"/>
      <c r="DXP57" s="748"/>
      <c r="DXQ57" s="748"/>
      <c r="DXR57" s="748"/>
      <c r="DXS57" s="748"/>
      <c r="DXT57" s="748"/>
      <c r="DXU57" s="748"/>
      <c r="DXV57" s="748"/>
      <c r="DXW57" s="748"/>
      <c r="DXX57" s="748"/>
      <c r="DXY57" s="748"/>
      <c r="DXZ57" s="748"/>
      <c r="DYA57" s="748"/>
      <c r="DYB57" s="747"/>
      <c r="DYC57" s="748"/>
      <c r="DYD57" s="748"/>
      <c r="DYE57" s="748"/>
      <c r="DYF57" s="748"/>
      <c r="DYG57" s="748"/>
      <c r="DYH57" s="748"/>
      <c r="DYI57" s="748"/>
      <c r="DYJ57" s="748"/>
      <c r="DYK57" s="748"/>
      <c r="DYL57" s="748"/>
      <c r="DYM57" s="748"/>
      <c r="DYN57" s="748"/>
      <c r="DYO57" s="748"/>
      <c r="DYP57" s="748"/>
      <c r="DYQ57" s="748"/>
      <c r="DYR57" s="748"/>
      <c r="DYS57" s="748"/>
      <c r="DYT57" s="748"/>
      <c r="DYU57" s="748"/>
      <c r="DYV57" s="748"/>
      <c r="DYW57" s="748"/>
      <c r="DYX57" s="748"/>
      <c r="DYY57" s="748"/>
      <c r="DYZ57" s="748"/>
      <c r="DZA57" s="748"/>
      <c r="DZB57" s="748"/>
      <c r="DZC57" s="748"/>
      <c r="DZD57" s="748"/>
      <c r="DZE57" s="748"/>
      <c r="DZF57" s="748"/>
      <c r="DZG57" s="747"/>
      <c r="DZH57" s="748"/>
      <c r="DZI57" s="748"/>
      <c r="DZJ57" s="748"/>
      <c r="DZK57" s="748"/>
      <c r="DZL57" s="748"/>
      <c r="DZM57" s="748"/>
      <c r="DZN57" s="748"/>
      <c r="DZO57" s="748"/>
      <c r="DZP57" s="748"/>
      <c r="DZQ57" s="748"/>
      <c r="DZR57" s="748"/>
      <c r="DZS57" s="748"/>
      <c r="DZT57" s="748"/>
      <c r="DZU57" s="748"/>
      <c r="DZV57" s="748"/>
      <c r="DZW57" s="748"/>
      <c r="DZX57" s="748"/>
      <c r="DZY57" s="748"/>
      <c r="DZZ57" s="748"/>
      <c r="EAA57" s="748"/>
      <c r="EAB57" s="748"/>
      <c r="EAC57" s="748"/>
      <c r="EAD57" s="748"/>
      <c r="EAE57" s="748"/>
      <c r="EAF57" s="748"/>
      <c r="EAG57" s="748"/>
      <c r="EAH57" s="748"/>
      <c r="EAI57" s="748"/>
      <c r="EAJ57" s="748"/>
      <c r="EAK57" s="748"/>
      <c r="EAL57" s="747"/>
      <c r="EAM57" s="748"/>
      <c r="EAN57" s="748"/>
      <c r="EAO57" s="748"/>
      <c r="EAP57" s="748"/>
      <c r="EAQ57" s="748"/>
      <c r="EAR57" s="748"/>
      <c r="EAS57" s="748"/>
      <c r="EAT57" s="748"/>
      <c r="EAU57" s="748"/>
      <c r="EAV57" s="748"/>
      <c r="EAW57" s="748"/>
      <c r="EAX57" s="748"/>
      <c r="EAY57" s="748"/>
      <c r="EAZ57" s="748"/>
      <c r="EBA57" s="748"/>
      <c r="EBB57" s="748"/>
      <c r="EBC57" s="748"/>
      <c r="EBD57" s="748"/>
      <c r="EBE57" s="748"/>
      <c r="EBF57" s="748"/>
      <c r="EBG57" s="748"/>
      <c r="EBH57" s="748"/>
      <c r="EBI57" s="748"/>
      <c r="EBJ57" s="748"/>
      <c r="EBK57" s="748"/>
      <c r="EBL57" s="748"/>
      <c r="EBM57" s="748"/>
      <c r="EBN57" s="748"/>
      <c r="EBO57" s="748"/>
      <c r="EBP57" s="748"/>
      <c r="EBQ57" s="747"/>
      <c r="EBR57" s="748"/>
      <c r="EBS57" s="748"/>
      <c r="EBT57" s="748"/>
      <c r="EBU57" s="748"/>
      <c r="EBV57" s="748"/>
      <c r="EBW57" s="748"/>
      <c r="EBX57" s="748"/>
      <c r="EBY57" s="748"/>
      <c r="EBZ57" s="748"/>
      <c r="ECA57" s="748"/>
      <c r="ECB57" s="748"/>
      <c r="ECC57" s="748"/>
      <c r="ECD57" s="748"/>
      <c r="ECE57" s="748"/>
      <c r="ECF57" s="748"/>
      <c r="ECG57" s="748"/>
      <c r="ECH57" s="748"/>
      <c r="ECI57" s="748"/>
      <c r="ECJ57" s="748"/>
      <c r="ECK57" s="748"/>
      <c r="ECL57" s="748"/>
      <c r="ECM57" s="748"/>
      <c r="ECN57" s="748"/>
      <c r="ECO57" s="748"/>
      <c r="ECP57" s="748"/>
      <c r="ECQ57" s="748"/>
      <c r="ECR57" s="748"/>
      <c r="ECS57" s="748"/>
      <c r="ECT57" s="748"/>
      <c r="ECU57" s="748"/>
      <c r="ECV57" s="747"/>
      <c r="ECW57" s="748"/>
      <c r="ECX57" s="748"/>
      <c r="ECY57" s="748"/>
      <c r="ECZ57" s="748"/>
      <c r="EDA57" s="748"/>
      <c r="EDB57" s="748"/>
      <c r="EDC57" s="748"/>
      <c r="EDD57" s="748"/>
      <c r="EDE57" s="748"/>
      <c r="EDF57" s="748"/>
      <c r="EDG57" s="748"/>
      <c r="EDH57" s="748"/>
      <c r="EDI57" s="748"/>
      <c r="EDJ57" s="748"/>
      <c r="EDK57" s="748"/>
      <c r="EDL57" s="748"/>
      <c r="EDM57" s="748"/>
      <c r="EDN57" s="748"/>
      <c r="EDO57" s="748"/>
      <c r="EDP57" s="748"/>
      <c r="EDQ57" s="748"/>
      <c r="EDR57" s="748"/>
      <c r="EDS57" s="748"/>
      <c r="EDT57" s="748"/>
      <c r="EDU57" s="748"/>
      <c r="EDV57" s="748"/>
      <c r="EDW57" s="748"/>
      <c r="EDX57" s="748"/>
      <c r="EDY57" s="748"/>
      <c r="EDZ57" s="748"/>
      <c r="EEA57" s="747"/>
      <c r="EEB57" s="748"/>
      <c r="EEC57" s="748"/>
      <c r="EED57" s="748"/>
      <c r="EEE57" s="748"/>
      <c r="EEF57" s="748"/>
      <c r="EEG57" s="748"/>
      <c r="EEH57" s="748"/>
      <c r="EEI57" s="748"/>
      <c r="EEJ57" s="748"/>
      <c r="EEK57" s="748"/>
      <c r="EEL57" s="748"/>
      <c r="EEM57" s="748"/>
      <c r="EEN57" s="748"/>
      <c r="EEO57" s="748"/>
      <c r="EEP57" s="748"/>
      <c r="EEQ57" s="748"/>
      <c r="EER57" s="748"/>
      <c r="EES57" s="748"/>
      <c r="EET57" s="748"/>
      <c r="EEU57" s="748"/>
      <c r="EEV57" s="748"/>
      <c r="EEW57" s="748"/>
      <c r="EEX57" s="748"/>
      <c r="EEY57" s="748"/>
      <c r="EEZ57" s="748"/>
      <c r="EFA57" s="748"/>
      <c r="EFB57" s="748"/>
      <c r="EFC57" s="748"/>
      <c r="EFD57" s="748"/>
      <c r="EFE57" s="748"/>
      <c r="EFF57" s="747"/>
      <c r="EFG57" s="748"/>
      <c r="EFH57" s="748"/>
      <c r="EFI57" s="748"/>
      <c r="EFJ57" s="748"/>
      <c r="EFK57" s="748"/>
      <c r="EFL57" s="748"/>
      <c r="EFM57" s="748"/>
      <c r="EFN57" s="748"/>
      <c r="EFO57" s="748"/>
      <c r="EFP57" s="748"/>
      <c r="EFQ57" s="748"/>
      <c r="EFR57" s="748"/>
      <c r="EFS57" s="748"/>
      <c r="EFT57" s="748"/>
      <c r="EFU57" s="748"/>
      <c r="EFV57" s="748"/>
      <c r="EFW57" s="748"/>
      <c r="EFX57" s="748"/>
      <c r="EFY57" s="748"/>
      <c r="EFZ57" s="748"/>
      <c r="EGA57" s="748"/>
      <c r="EGB57" s="748"/>
      <c r="EGC57" s="748"/>
      <c r="EGD57" s="748"/>
      <c r="EGE57" s="748"/>
      <c r="EGF57" s="748"/>
      <c r="EGG57" s="748"/>
      <c r="EGH57" s="748"/>
      <c r="EGI57" s="748"/>
      <c r="EGJ57" s="748"/>
      <c r="EGK57" s="747"/>
      <c r="EGL57" s="748"/>
      <c r="EGM57" s="748"/>
      <c r="EGN57" s="748"/>
      <c r="EGO57" s="748"/>
      <c r="EGP57" s="748"/>
      <c r="EGQ57" s="748"/>
      <c r="EGR57" s="748"/>
      <c r="EGS57" s="748"/>
      <c r="EGT57" s="748"/>
      <c r="EGU57" s="748"/>
      <c r="EGV57" s="748"/>
      <c r="EGW57" s="748"/>
      <c r="EGX57" s="748"/>
      <c r="EGY57" s="748"/>
      <c r="EGZ57" s="748"/>
      <c r="EHA57" s="748"/>
      <c r="EHB57" s="748"/>
      <c r="EHC57" s="748"/>
      <c r="EHD57" s="748"/>
      <c r="EHE57" s="748"/>
      <c r="EHF57" s="748"/>
      <c r="EHG57" s="748"/>
      <c r="EHH57" s="748"/>
      <c r="EHI57" s="748"/>
      <c r="EHJ57" s="748"/>
      <c r="EHK57" s="748"/>
      <c r="EHL57" s="748"/>
      <c r="EHM57" s="748"/>
      <c r="EHN57" s="748"/>
      <c r="EHO57" s="748"/>
      <c r="EHP57" s="747"/>
      <c r="EHQ57" s="748"/>
      <c r="EHR57" s="748"/>
      <c r="EHS57" s="748"/>
      <c r="EHT57" s="748"/>
      <c r="EHU57" s="748"/>
      <c r="EHV57" s="748"/>
      <c r="EHW57" s="748"/>
      <c r="EHX57" s="748"/>
      <c r="EHY57" s="748"/>
      <c r="EHZ57" s="748"/>
      <c r="EIA57" s="748"/>
      <c r="EIB57" s="748"/>
      <c r="EIC57" s="748"/>
      <c r="EID57" s="748"/>
      <c r="EIE57" s="748"/>
      <c r="EIF57" s="748"/>
      <c r="EIG57" s="748"/>
      <c r="EIH57" s="748"/>
      <c r="EII57" s="748"/>
      <c r="EIJ57" s="748"/>
      <c r="EIK57" s="748"/>
      <c r="EIL57" s="748"/>
      <c r="EIM57" s="748"/>
      <c r="EIN57" s="748"/>
      <c r="EIO57" s="748"/>
      <c r="EIP57" s="748"/>
      <c r="EIQ57" s="748"/>
      <c r="EIR57" s="748"/>
      <c r="EIS57" s="748"/>
      <c r="EIT57" s="748"/>
      <c r="EIU57" s="747"/>
      <c r="EIV57" s="748"/>
      <c r="EIW57" s="748"/>
      <c r="EIX57" s="748"/>
      <c r="EIY57" s="748"/>
      <c r="EIZ57" s="748"/>
      <c r="EJA57" s="748"/>
      <c r="EJB57" s="748"/>
      <c r="EJC57" s="748"/>
      <c r="EJD57" s="748"/>
      <c r="EJE57" s="748"/>
      <c r="EJF57" s="748"/>
      <c r="EJG57" s="748"/>
      <c r="EJH57" s="748"/>
      <c r="EJI57" s="748"/>
      <c r="EJJ57" s="748"/>
      <c r="EJK57" s="748"/>
      <c r="EJL57" s="748"/>
      <c r="EJM57" s="748"/>
      <c r="EJN57" s="748"/>
      <c r="EJO57" s="748"/>
      <c r="EJP57" s="748"/>
      <c r="EJQ57" s="748"/>
      <c r="EJR57" s="748"/>
      <c r="EJS57" s="748"/>
      <c r="EJT57" s="748"/>
      <c r="EJU57" s="748"/>
      <c r="EJV57" s="748"/>
      <c r="EJW57" s="748"/>
      <c r="EJX57" s="748"/>
      <c r="EJY57" s="748"/>
      <c r="EJZ57" s="747"/>
      <c r="EKA57" s="748"/>
      <c r="EKB57" s="748"/>
      <c r="EKC57" s="748"/>
      <c r="EKD57" s="748"/>
      <c r="EKE57" s="748"/>
      <c r="EKF57" s="748"/>
      <c r="EKG57" s="748"/>
      <c r="EKH57" s="748"/>
      <c r="EKI57" s="748"/>
      <c r="EKJ57" s="748"/>
      <c r="EKK57" s="748"/>
      <c r="EKL57" s="748"/>
      <c r="EKM57" s="748"/>
      <c r="EKN57" s="748"/>
      <c r="EKO57" s="748"/>
      <c r="EKP57" s="748"/>
      <c r="EKQ57" s="748"/>
      <c r="EKR57" s="748"/>
      <c r="EKS57" s="748"/>
      <c r="EKT57" s="748"/>
      <c r="EKU57" s="748"/>
      <c r="EKV57" s="748"/>
      <c r="EKW57" s="748"/>
      <c r="EKX57" s="748"/>
      <c r="EKY57" s="748"/>
      <c r="EKZ57" s="748"/>
      <c r="ELA57" s="748"/>
      <c r="ELB57" s="748"/>
      <c r="ELC57" s="748"/>
      <c r="ELD57" s="748"/>
      <c r="ELE57" s="747"/>
      <c r="ELF57" s="748"/>
      <c r="ELG57" s="748"/>
      <c r="ELH57" s="748"/>
      <c r="ELI57" s="748"/>
      <c r="ELJ57" s="748"/>
      <c r="ELK57" s="748"/>
      <c r="ELL57" s="748"/>
      <c r="ELM57" s="748"/>
      <c r="ELN57" s="748"/>
      <c r="ELO57" s="748"/>
      <c r="ELP57" s="748"/>
      <c r="ELQ57" s="748"/>
      <c r="ELR57" s="748"/>
      <c r="ELS57" s="748"/>
      <c r="ELT57" s="748"/>
      <c r="ELU57" s="748"/>
      <c r="ELV57" s="748"/>
      <c r="ELW57" s="748"/>
      <c r="ELX57" s="748"/>
      <c r="ELY57" s="748"/>
      <c r="ELZ57" s="748"/>
      <c r="EMA57" s="748"/>
      <c r="EMB57" s="748"/>
      <c r="EMC57" s="748"/>
      <c r="EMD57" s="748"/>
      <c r="EME57" s="748"/>
      <c r="EMF57" s="748"/>
      <c r="EMG57" s="748"/>
      <c r="EMH57" s="748"/>
      <c r="EMI57" s="748"/>
      <c r="EMJ57" s="747"/>
      <c r="EMK57" s="748"/>
      <c r="EML57" s="748"/>
      <c r="EMM57" s="748"/>
      <c r="EMN57" s="748"/>
      <c r="EMO57" s="748"/>
      <c r="EMP57" s="748"/>
      <c r="EMQ57" s="748"/>
      <c r="EMR57" s="748"/>
      <c r="EMS57" s="748"/>
      <c r="EMT57" s="748"/>
      <c r="EMU57" s="748"/>
      <c r="EMV57" s="748"/>
      <c r="EMW57" s="748"/>
      <c r="EMX57" s="748"/>
      <c r="EMY57" s="748"/>
      <c r="EMZ57" s="748"/>
      <c r="ENA57" s="748"/>
      <c r="ENB57" s="748"/>
      <c r="ENC57" s="748"/>
      <c r="END57" s="748"/>
      <c r="ENE57" s="748"/>
      <c r="ENF57" s="748"/>
      <c r="ENG57" s="748"/>
      <c r="ENH57" s="748"/>
      <c r="ENI57" s="748"/>
      <c r="ENJ57" s="748"/>
      <c r="ENK57" s="748"/>
      <c r="ENL57" s="748"/>
      <c r="ENM57" s="748"/>
      <c r="ENN57" s="748"/>
      <c r="ENO57" s="747"/>
      <c r="ENP57" s="748"/>
      <c r="ENQ57" s="748"/>
      <c r="ENR57" s="748"/>
      <c r="ENS57" s="748"/>
      <c r="ENT57" s="748"/>
      <c r="ENU57" s="748"/>
      <c r="ENV57" s="748"/>
      <c r="ENW57" s="748"/>
      <c r="ENX57" s="748"/>
      <c r="ENY57" s="748"/>
      <c r="ENZ57" s="748"/>
      <c r="EOA57" s="748"/>
      <c r="EOB57" s="748"/>
      <c r="EOC57" s="748"/>
      <c r="EOD57" s="748"/>
      <c r="EOE57" s="748"/>
      <c r="EOF57" s="748"/>
      <c r="EOG57" s="748"/>
      <c r="EOH57" s="748"/>
      <c r="EOI57" s="748"/>
      <c r="EOJ57" s="748"/>
      <c r="EOK57" s="748"/>
      <c r="EOL57" s="748"/>
      <c r="EOM57" s="748"/>
      <c r="EON57" s="748"/>
      <c r="EOO57" s="748"/>
      <c r="EOP57" s="748"/>
      <c r="EOQ57" s="748"/>
      <c r="EOR57" s="748"/>
      <c r="EOS57" s="748"/>
      <c r="EOT57" s="747"/>
      <c r="EOU57" s="748"/>
      <c r="EOV57" s="748"/>
      <c r="EOW57" s="748"/>
      <c r="EOX57" s="748"/>
      <c r="EOY57" s="748"/>
      <c r="EOZ57" s="748"/>
      <c r="EPA57" s="748"/>
      <c r="EPB57" s="748"/>
      <c r="EPC57" s="748"/>
      <c r="EPD57" s="748"/>
      <c r="EPE57" s="748"/>
      <c r="EPF57" s="748"/>
      <c r="EPG57" s="748"/>
      <c r="EPH57" s="748"/>
      <c r="EPI57" s="748"/>
      <c r="EPJ57" s="748"/>
      <c r="EPK57" s="748"/>
      <c r="EPL57" s="748"/>
      <c r="EPM57" s="748"/>
      <c r="EPN57" s="748"/>
      <c r="EPO57" s="748"/>
      <c r="EPP57" s="748"/>
      <c r="EPQ57" s="748"/>
      <c r="EPR57" s="748"/>
      <c r="EPS57" s="748"/>
      <c r="EPT57" s="748"/>
      <c r="EPU57" s="748"/>
      <c r="EPV57" s="748"/>
      <c r="EPW57" s="748"/>
      <c r="EPX57" s="748"/>
      <c r="EPY57" s="747"/>
      <c r="EPZ57" s="748"/>
      <c r="EQA57" s="748"/>
      <c r="EQB57" s="748"/>
      <c r="EQC57" s="748"/>
      <c r="EQD57" s="748"/>
      <c r="EQE57" s="748"/>
      <c r="EQF57" s="748"/>
      <c r="EQG57" s="748"/>
      <c r="EQH57" s="748"/>
      <c r="EQI57" s="748"/>
      <c r="EQJ57" s="748"/>
      <c r="EQK57" s="748"/>
      <c r="EQL57" s="748"/>
      <c r="EQM57" s="748"/>
      <c r="EQN57" s="748"/>
      <c r="EQO57" s="748"/>
      <c r="EQP57" s="748"/>
      <c r="EQQ57" s="748"/>
      <c r="EQR57" s="748"/>
      <c r="EQS57" s="748"/>
      <c r="EQT57" s="748"/>
      <c r="EQU57" s="748"/>
      <c r="EQV57" s="748"/>
      <c r="EQW57" s="748"/>
      <c r="EQX57" s="748"/>
      <c r="EQY57" s="748"/>
      <c r="EQZ57" s="748"/>
      <c r="ERA57" s="748"/>
      <c r="ERB57" s="748"/>
      <c r="ERC57" s="748"/>
      <c r="ERD57" s="747"/>
      <c r="ERE57" s="748"/>
      <c r="ERF57" s="748"/>
      <c r="ERG57" s="748"/>
      <c r="ERH57" s="748"/>
      <c r="ERI57" s="748"/>
      <c r="ERJ57" s="748"/>
      <c r="ERK57" s="748"/>
      <c r="ERL57" s="748"/>
      <c r="ERM57" s="748"/>
      <c r="ERN57" s="748"/>
      <c r="ERO57" s="748"/>
      <c r="ERP57" s="748"/>
      <c r="ERQ57" s="748"/>
      <c r="ERR57" s="748"/>
      <c r="ERS57" s="748"/>
      <c r="ERT57" s="748"/>
      <c r="ERU57" s="748"/>
      <c r="ERV57" s="748"/>
      <c r="ERW57" s="748"/>
      <c r="ERX57" s="748"/>
      <c r="ERY57" s="748"/>
      <c r="ERZ57" s="748"/>
      <c r="ESA57" s="748"/>
      <c r="ESB57" s="748"/>
      <c r="ESC57" s="748"/>
      <c r="ESD57" s="748"/>
      <c r="ESE57" s="748"/>
      <c r="ESF57" s="748"/>
      <c r="ESG57" s="748"/>
      <c r="ESH57" s="748"/>
      <c r="ESI57" s="747"/>
      <c r="ESJ57" s="748"/>
      <c r="ESK57" s="748"/>
      <c r="ESL57" s="748"/>
      <c r="ESM57" s="748"/>
      <c r="ESN57" s="748"/>
      <c r="ESO57" s="748"/>
      <c r="ESP57" s="748"/>
      <c r="ESQ57" s="748"/>
      <c r="ESR57" s="748"/>
      <c r="ESS57" s="748"/>
      <c r="EST57" s="748"/>
      <c r="ESU57" s="748"/>
      <c r="ESV57" s="748"/>
      <c r="ESW57" s="748"/>
      <c r="ESX57" s="748"/>
      <c r="ESY57" s="748"/>
      <c r="ESZ57" s="748"/>
      <c r="ETA57" s="748"/>
      <c r="ETB57" s="748"/>
      <c r="ETC57" s="748"/>
      <c r="ETD57" s="748"/>
      <c r="ETE57" s="748"/>
      <c r="ETF57" s="748"/>
      <c r="ETG57" s="748"/>
      <c r="ETH57" s="748"/>
      <c r="ETI57" s="748"/>
      <c r="ETJ57" s="748"/>
      <c r="ETK57" s="748"/>
      <c r="ETL57" s="748"/>
      <c r="ETM57" s="748"/>
      <c r="ETN57" s="747"/>
      <c r="ETO57" s="748"/>
      <c r="ETP57" s="748"/>
      <c r="ETQ57" s="748"/>
      <c r="ETR57" s="748"/>
      <c r="ETS57" s="748"/>
      <c r="ETT57" s="748"/>
      <c r="ETU57" s="748"/>
      <c r="ETV57" s="748"/>
      <c r="ETW57" s="748"/>
      <c r="ETX57" s="748"/>
      <c r="ETY57" s="748"/>
      <c r="ETZ57" s="748"/>
      <c r="EUA57" s="748"/>
      <c r="EUB57" s="748"/>
      <c r="EUC57" s="748"/>
      <c r="EUD57" s="748"/>
      <c r="EUE57" s="748"/>
      <c r="EUF57" s="748"/>
      <c r="EUG57" s="748"/>
      <c r="EUH57" s="748"/>
      <c r="EUI57" s="748"/>
      <c r="EUJ57" s="748"/>
      <c r="EUK57" s="748"/>
      <c r="EUL57" s="748"/>
      <c r="EUM57" s="748"/>
      <c r="EUN57" s="748"/>
      <c r="EUO57" s="748"/>
      <c r="EUP57" s="748"/>
      <c r="EUQ57" s="748"/>
      <c r="EUR57" s="748"/>
      <c r="EUS57" s="747"/>
      <c r="EUT57" s="748"/>
      <c r="EUU57" s="748"/>
      <c r="EUV57" s="748"/>
      <c r="EUW57" s="748"/>
      <c r="EUX57" s="748"/>
      <c r="EUY57" s="748"/>
      <c r="EUZ57" s="748"/>
      <c r="EVA57" s="748"/>
      <c r="EVB57" s="748"/>
      <c r="EVC57" s="748"/>
      <c r="EVD57" s="748"/>
      <c r="EVE57" s="748"/>
      <c r="EVF57" s="748"/>
      <c r="EVG57" s="748"/>
      <c r="EVH57" s="748"/>
      <c r="EVI57" s="748"/>
      <c r="EVJ57" s="748"/>
      <c r="EVK57" s="748"/>
      <c r="EVL57" s="748"/>
      <c r="EVM57" s="748"/>
      <c r="EVN57" s="748"/>
      <c r="EVO57" s="748"/>
      <c r="EVP57" s="748"/>
      <c r="EVQ57" s="748"/>
      <c r="EVR57" s="748"/>
      <c r="EVS57" s="748"/>
      <c r="EVT57" s="748"/>
      <c r="EVU57" s="748"/>
      <c r="EVV57" s="748"/>
      <c r="EVW57" s="748"/>
      <c r="EVX57" s="747"/>
      <c r="EVY57" s="748"/>
      <c r="EVZ57" s="748"/>
      <c r="EWA57" s="748"/>
      <c r="EWB57" s="748"/>
      <c r="EWC57" s="748"/>
      <c r="EWD57" s="748"/>
      <c r="EWE57" s="748"/>
      <c r="EWF57" s="748"/>
      <c r="EWG57" s="748"/>
      <c r="EWH57" s="748"/>
      <c r="EWI57" s="748"/>
      <c r="EWJ57" s="748"/>
      <c r="EWK57" s="748"/>
      <c r="EWL57" s="748"/>
      <c r="EWM57" s="748"/>
      <c r="EWN57" s="748"/>
      <c r="EWO57" s="748"/>
      <c r="EWP57" s="748"/>
      <c r="EWQ57" s="748"/>
      <c r="EWR57" s="748"/>
      <c r="EWS57" s="748"/>
      <c r="EWT57" s="748"/>
      <c r="EWU57" s="748"/>
      <c r="EWV57" s="748"/>
      <c r="EWW57" s="748"/>
      <c r="EWX57" s="748"/>
      <c r="EWY57" s="748"/>
      <c r="EWZ57" s="748"/>
      <c r="EXA57" s="748"/>
      <c r="EXB57" s="748"/>
      <c r="EXC57" s="747"/>
      <c r="EXD57" s="748"/>
      <c r="EXE57" s="748"/>
      <c r="EXF57" s="748"/>
      <c r="EXG57" s="748"/>
      <c r="EXH57" s="748"/>
      <c r="EXI57" s="748"/>
      <c r="EXJ57" s="748"/>
      <c r="EXK57" s="748"/>
      <c r="EXL57" s="748"/>
      <c r="EXM57" s="748"/>
      <c r="EXN57" s="748"/>
      <c r="EXO57" s="748"/>
      <c r="EXP57" s="748"/>
      <c r="EXQ57" s="748"/>
      <c r="EXR57" s="748"/>
      <c r="EXS57" s="748"/>
      <c r="EXT57" s="748"/>
      <c r="EXU57" s="748"/>
      <c r="EXV57" s="748"/>
      <c r="EXW57" s="748"/>
      <c r="EXX57" s="748"/>
      <c r="EXY57" s="748"/>
      <c r="EXZ57" s="748"/>
      <c r="EYA57" s="748"/>
      <c r="EYB57" s="748"/>
      <c r="EYC57" s="748"/>
      <c r="EYD57" s="748"/>
      <c r="EYE57" s="748"/>
      <c r="EYF57" s="748"/>
      <c r="EYG57" s="748"/>
      <c r="EYH57" s="747"/>
      <c r="EYI57" s="748"/>
      <c r="EYJ57" s="748"/>
      <c r="EYK57" s="748"/>
      <c r="EYL57" s="748"/>
      <c r="EYM57" s="748"/>
      <c r="EYN57" s="748"/>
      <c r="EYO57" s="748"/>
      <c r="EYP57" s="748"/>
      <c r="EYQ57" s="748"/>
      <c r="EYR57" s="748"/>
      <c r="EYS57" s="748"/>
      <c r="EYT57" s="748"/>
      <c r="EYU57" s="748"/>
      <c r="EYV57" s="748"/>
      <c r="EYW57" s="748"/>
      <c r="EYX57" s="748"/>
      <c r="EYY57" s="748"/>
      <c r="EYZ57" s="748"/>
      <c r="EZA57" s="748"/>
      <c r="EZB57" s="748"/>
      <c r="EZC57" s="748"/>
      <c r="EZD57" s="748"/>
      <c r="EZE57" s="748"/>
      <c r="EZF57" s="748"/>
      <c r="EZG57" s="748"/>
      <c r="EZH57" s="748"/>
      <c r="EZI57" s="748"/>
      <c r="EZJ57" s="748"/>
      <c r="EZK57" s="748"/>
      <c r="EZL57" s="748"/>
      <c r="EZM57" s="747"/>
      <c r="EZN57" s="748"/>
      <c r="EZO57" s="748"/>
      <c r="EZP57" s="748"/>
      <c r="EZQ57" s="748"/>
      <c r="EZR57" s="748"/>
      <c r="EZS57" s="748"/>
      <c r="EZT57" s="748"/>
      <c r="EZU57" s="748"/>
      <c r="EZV57" s="748"/>
      <c r="EZW57" s="748"/>
      <c r="EZX57" s="748"/>
      <c r="EZY57" s="748"/>
      <c r="EZZ57" s="748"/>
      <c r="FAA57" s="748"/>
      <c r="FAB57" s="748"/>
      <c r="FAC57" s="748"/>
      <c r="FAD57" s="748"/>
      <c r="FAE57" s="748"/>
      <c r="FAF57" s="748"/>
      <c r="FAG57" s="748"/>
      <c r="FAH57" s="748"/>
      <c r="FAI57" s="748"/>
      <c r="FAJ57" s="748"/>
      <c r="FAK57" s="748"/>
      <c r="FAL57" s="748"/>
      <c r="FAM57" s="748"/>
      <c r="FAN57" s="748"/>
      <c r="FAO57" s="748"/>
      <c r="FAP57" s="748"/>
      <c r="FAQ57" s="748"/>
      <c r="FAR57" s="747"/>
      <c r="FAS57" s="748"/>
      <c r="FAT57" s="748"/>
      <c r="FAU57" s="748"/>
      <c r="FAV57" s="748"/>
      <c r="FAW57" s="748"/>
      <c r="FAX57" s="748"/>
      <c r="FAY57" s="748"/>
      <c r="FAZ57" s="748"/>
      <c r="FBA57" s="748"/>
      <c r="FBB57" s="748"/>
      <c r="FBC57" s="748"/>
      <c r="FBD57" s="748"/>
      <c r="FBE57" s="748"/>
      <c r="FBF57" s="748"/>
      <c r="FBG57" s="748"/>
      <c r="FBH57" s="748"/>
      <c r="FBI57" s="748"/>
      <c r="FBJ57" s="748"/>
      <c r="FBK57" s="748"/>
      <c r="FBL57" s="748"/>
      <c r="FBM57" s="748"/>
      <c r="FBN57" s="748"/>
      <c r="FBO57" s="748"/>
      <c r="FBP57" s="748"/>
      <c r="FBQ57" s="748"/>
      <c r="FBR57" s="748"/>
      <c r="FBS57" s="748"/>
      <c r="FBT57" s="748"/>
      <c r="FBU57" s="748"/>
      <c r="FBV57" s="748"/>
      <c r="FBW57" s="747"/>
      <c r="FBX57" s="748"/>
      <c r="FBY57" s="748"/>
      <c r="FBZ57" s="748"/>
      <c r="FCA57" s="748"/>
      <c r="FCB57" s="748"/>
      <c r="FCC57" s="748"/>
      <c r="FCD57" s="748"/>
      <c r="FCE57" s="748"/>
      <c r="FCF57" s="748"/>
      <c r="FCG57" s="748"/>
      <c r="FCH57" s="748"/>
      <c r="FCI57" s="748"/>
      <c r="FCJ57" s="748"/>
      <c r="FCK57" s="748"/>
      <c r="FCL57" s="748"/>
      <c r="FCM57" s="748"/>
      <c r="FCN57" s="748"/>
      <c r="FCO57" s="748"/>
      <c r="FCP57" s="748"/>
      <c r="FCQ57" s="748"/>
      <c r="FCR57" s="748"/>
      <c r="FCS57" s="748"/>
      <c r="FCT57" s="748"/>
      <c r="FCU57" s="748"/>
      <c r="FCV57" s="748"/>
      <c r="FCW57" s="748"/>
      <c r="FCX57" s="748"/>
      <c r="FCY57" s="748"/>
      <c r="FCZ57" s="748"/>
      <c r="FDA57" s="748"/>
      <c r="FDB57" s="747"/>
      <c r="FDC57" s="748"/>
      <c r="FDD57" s="748"/>
      <c r="FDE57" s="748"/>
      <c r="FDF57" s="748"/>
      <c r="FDG57" s="748"/>
      <c r="FDH57" s="748"/>
      <c r="FDI57" s="748"/>
      <c r="FDJ57" s="748"/>
      <c r="FDK57" s="748"/>
      <c r="FDL57" s="748"/>
      <c r="FDM57" s="748"/>
      <c r="FDN57" s="748"/>
      <c r="FDO57" s="748"/>
      <c r="FDP57" s="748"/>
      <c r="FDQ57" s="748"/>
      <c r="FDR57" s="748"/>
      <c r="FDS57" s="748"/>
      <c r="FDT57" s="748"/>
      <c r="FDU57" s="748"/>
      <c r="FDV57" s="748"/>
      <c r="FDW57" s="748"/>
      <c r="FDX57" s="748"/>
      <c r="FDY57" s="748"/>
      <c r="FDZ57" s="748"/>
      <c r="FEA57" s="748"/>
      <c r="FEB57" s="748"/>
      <c r="FEC57" s="748"/>
      <c r="FED57" s="748"/>
      <c r="FEE57" s="748"/>
      <c r="FEF57" s="748"/>
      <c r="FEG57" s="747"/>
      <c r="FEH57" s="748"/>
      <c r="FEI57" s="748"/>
      <c r="FEJ57" s="748"/>
      <c r="FEK57" s="748"/>
      <c r="FEL57" s="748"/>
      <c r="FEM57" s="748"/>
      <c r="FEN57" s="748"/>
      <c r="FEO57" s="748"/>
      <c r="FEP57" s="748"/>
      <c r="FEQ57" s="748"/>
      <c r="FER57" s="748"/>
      <c r="FES57" s="748"/>
      <c r="FET57" s="748"/>
      <c r="FEU57" s="748"/>
      <c r="FEV57" s="748"/>
      <c r="FEW57" s="748"/>
      <c r="FEX57" s="748"/>
      <c r="FEY57" s="748"/>
      <c r="FEZ57" s="748"/>
      <c r="FFA57" s="748"/>
      <c r="FFB57" s="748"/>
      <c r="FFC57" s="748"/>
      <c r="FFD57" s="748"/>
      <c r="FFE57" s="748"/>
      <c r="FFF57" s="748"/>
      <c r="FFG57" s="748"/>
      <c r="FFH57" s="748"/>
      <c r="FFI57" s="748"/>
      <c r="FFJ57" s="748"/>
      <c r="FFK57" s="748"/>
      <c r="FFL57" s="747"/>
      <c r="FFM57" s="748"/>
      <c r="FFN57" s="748"/>
      <c r="FFO57" s="748"/>
      <c r="FFP57" s="748"/>
      <c r="FFQ57" s="748"/>
      <c r="FFR57" s="748"/>
      <c r="FFS57" s="748"/>
      <c r="FFT57" s="748"/>
      <c r="FFU57" s="748"/>
      <c r="FFV57" s="748"/>
      <c r="FFW57" s="748"/>
      <c r="FFX57" s="748"/>
      <c r="FFY57" s="748"/>
      <c r="FFZ57" s="748"/>
      <c r="FGA57" s="748"/>
      <c r="FGB57" s="748"/>
      <c r="FGC57" s="748"/>
      <c r="FGD57" s="748"/>
      <c r="FGE57" s="748"/>
      <c r="FGF57" s="748"/>
      <c r="FGG57" s="748"/>
      <c r="FGH57" s="748"/>
      <c r="FGI57" s="748"/>
      <c r="FGJ57" s="748"/>
      <c r="FGK57" s="748"/>
      <c r="FGL57" s="748"/>
      <c r="FGM57" s="748"/>
      <c r="FGN57" s="748"/>
      <c r="FGO57" s="748"/>
      <c r="FGP57" s="748"/>
      <c r="FGQ57" s="747"/>
      <c r="FGR57" s="748"/>
      <c r="FGS57" s="748"/>
      <c r="FGT57" s="748"/>
      <c r="FGU57" s="748"/>
      <c r="FGV57" s="748"/>
      <c r="FGW57" s="748"/>
      <c r="FGX57" s="748"/>
      <c r="FGY57" s="748"/>
      <c r="FGZ57" s="748"/>
      <c r="FHA57" s="748"/>
      <c r="FHB57" s="748"/>
      <c r="FHC57" s="748"/>
      <c r="FHD57" s="748"/>
      <c r="FHE57" s="748"/>
      <c r="FHF57" s="748"/>
      <c r="FHG57" s="748"/>
      <c r="FHH57" s="748"/>
      <c r="FHI57" s="748"/>
      <c r="FHJ57" s="748"/>
      <c r="FHK57" s="748"/>
      <c r="FHL57" s="748"/>
      <c r="FHM57" s="748"/>
      <c r="FHN57" s="748"/>
      <c r="FHO57" s="748"/>
      <c r="FHP57" s="748"/>
      <c r="FHQ57" s="748"/>
      <c r="FHR57" s="748"/>
      <c r="FHS57" s="748"/>
      <c r="FHT57" s="748"/>
      <c r="FHU57" s="748"/>
      <c r="FHV57" s="747"/>
      <c r="FHW57" s="748"/>
      <c r="FHX57" s="748"/>
      <c r="FHY57" s="748"/>
      <c r="FHZ57" s="748"/>
      <c r="FIA57" s="748"/>
      <c r="FIB57" s="748"/>
      <c r="FIC57" s="748"/>
      <c r="FID57" s="748"/>
      <c r="FIE57" s="748"/>
      <c r="FIF57" s="748"/>
      <c r="FIG57" s="748"/>
      <c r="FIH57" s="748"/>
      <c r="FII57" s="748"/>
      <c r="FIJ57" s="748"/>
      <c r="FIK57" s="748"/>
      <c r="FIL57" s="748"/>
      <c r="FIM57" s="748"/>
      <c r="FIN57" s="748"/>
      <c r="FIO57" s="748"/>
      <c r="FIP57" s="748"/>
      <c r="FIQ57" s="748"/>
      <c r="FIR57" s="748"/>
      <c r="FIS57" s="748"/>
      <c r="FIT57" s="748"/>
      <c r="FIU57" s="748"/>
      <c r="FIV57" s="748"/>
      <c r="FIW57" s="748"/>
      <c r="FIX57" s="748"/>
      <c r="FIY57" s="748"/>
      <c r="FIZ57" s="748"/>
      <c r="FJA57" s="747"/>
      <c r="FJB57" s="748"/>
      <c r="FJC57" s="748"/>
      <c r="FJD57" s="748"/>
      <c r="FJE57" s="748"/>
      <c r="FJF57" s="748"/>
      <c r="FJG57" s="748"/>
      <c r="FJH57" s="748"/>
      <c r="FJI57" s="748"/>
      <c r="FJJ57" s="748"/>
      <c r="FJK57" s="748"/>
      <c r="FJL57" s="748"/>
      <c r="FJM57" s="748"/>
      <c r="FJN57" s="748"/>
      <c r="FJO57" s="748"/>
      <c r="FJP57" s="748"/>
      <c r="FJQ57" s="748"/>
      <c r="FJR57" s="748"/>
      <c r="FJS57" s="748"/>
      <c r="FJT57" s="748"/>
      <c r="FJU57" s="748"/>
      <c r="FJV57" s="748"/>
      <c r="FJW57" s="748"/>
      <c r="FJX57" s="748"/>
      <c r="FJY57" s="748"/>
      <c r="FJZ57" s="748"/>
      <c r="FKA57" s="748"/>
      <c r="FKB57" s="748"/>
      <c r="FKC57" s="748"/>
      <c r="FKD57" s="748"/>
      <c r="FKE57" s="748"/>
      <c r="FKF57" s="747"/>
      <c r="FKG57" s="748"/>
      <c r="FKH57" s="748"/>
      <c r="FKI57" s="748"/>
      <c r="FKJ57" s="748"/>
      <c r="FKK57" s="748"/>
      <c r="FKL57" s="748"/>
      <c r="FKM57" s="748"/>
      <c r="FKN57" s="748"/>
      <c r="FKO57" s="748"/>
      <c r="FKP57" s="748"/>
      <c r="FKQ57" s="748"/>
      <c r="FKR57" s="748"/>
      <c r="FKS57" s="748"/>
      <c r="FKT57" s="748"/>
      <c r="FKU57" s="748"/>
      <c r="FKV57" s="748"/>
      <c r="FKW57" s="748"/>
      <c r="FKX57" s="748"/>
      <c r="FKY57" s="748"/>
      <c r="FKZ57" s="748"/>
      <c r="FLA57" s="748"/>
      <c r="FLB57" s="748"/>
      <c r="FLC57" s="748"/>
      <c r="FLD57" s="748"/>
      <c r="FLE57" s="748"/>
      <c r="FLF57" s="748"/>
      <c r="FLG57" s="748"/>
      <c r="FLH57" s="748"/>
      <c r="FLI57" s="748"/>
      <c r="FLJ57" s="748"/>
      <c r="FLK57" s="747"/>
      <c r="FLL57" s="748"/>
      <c r="FLM57" s="748"/>
      <c r="FLN57" s="748"/>
      <c r="FLO57" s="748"/>
      <c r="FLP57" s="748"/>
      <c r="FLQ57" s="748"/>
      <c r="FLR57" s="748"/>
      <c r="FLS57" s="748"/>
      <c r="FLT57" s="748"/>
      <c r="FLU57" s="748"/>
      <c r="FLV57" s="748"/>
      <c r="FLW57" s="748"/>
      <c r="FLX57" s="748"/>
      <c r="FLY57" s="748"/>
      <c r="FLZ57" s="748"/>
      <c r="FMA57" s="748"/>
      <c r="FMB57" s="748"/>
      <c r="FMC57" s="748"/>
      <c r="FMD57" s="748"/>
      <c r="FME57" s="748"/>
      <c r="FMF57" s="748"/>
      <c r="FMG57" s="748"/>
      <c r="FMH57" s="748"/>
      <c r="FMI57" s="748"/>
      <c r="FMJ57" s="748"/>
      <c r="FMK57" s="748"/>
      <c r="FML57" s="748"/>
      <c r="FMM57" s="748"/>
      <c r="FMN57" s="748"/>
      <c r="FMO57" s="748"/>
      <c r="FMP57" s="747"/>
      <c r="FMQ57" s="748"/>
      <c r="FMR57" s="748"/>
      <c r="FMS57" s="748"/>
      <c r="FMT57" s="748"/>
      <c r="FMU57" s="748"/>
      <c r="FMV57" s="748"/>
      <c r="FMW57" s="748"/>
      <c r="FMX57" s="748"/>
      <c r="FMY57" s="748"/>
      <c r="FMZ57" s="748"/>
      <c r="FNA57" s="748"/>
      <c r="FNB57" s="748"/>
      <c r="FNC57" s="748"/>
      <c r="FND57" s="748"/>
      <c r="FNE57" s="748"/>
      <c r="FNF57" s="748"/>
      <c r="FNG57" s="748"/>
      <c r="FNH57" s="748"/>
      <c r="FNI57" s="748"/>
      <c r="FNJ57" s="748"/>
      <c r="FNK57" s="748"/>
      <c r="FNL57" s="748"/>
      <c r="FNM57" s="748"/>
      <c r="FNN57" s="748"/>
      <c r="FNO57" s="748"/>
      <c r="FNP57" s="748"/>
      <c r="FNQ57" s="748"/>
      <c r="FNR57" s="748"/>
      <c r="FNS57" s="748"/>
      <c r="FNT57" s="748"/>
      <c r="FNU57" s="747"/>
      <c r="FNV57" s="748"/>
      <c r="FNW57" s="748"/>
      <c r="FNX57" s="748"/>
      <c r="FNY57" s="748"/>
      <c r="FNZ57" s="748"/>
      <c r="FOA57" s="748"/>
      <c r="FOB57" s="748"/>
      <c r="FOC57" s="748"/>
      <c r="FOD57" s="748"/>
      <c r="FOE57" s="748"/>
      <c r="FOF57" s="748"/>
      <c r="FOG57" s="748"/>
      <c r="FOH57" s="748"/>
      <c r="FOI57" s="748"/>
      <c r="FOJ57" s="748"/>
      <c r="FOK57" s="748"/>
      <c r="FOL57" s="748"/>
      <c r="FOM57" s="748"/>
      <c r="FON57" s="748"/>
      <c r="FOO57" s="748"/>
      <c r="FOP57" s="748"/>
      <c r="FOQ57" s="748"/>
      <c r="FOR57" s="748"/>
      <c r="FOS57" s="748"/>
      <c r="FOT57" s="748"/>
      <c r="FOU57" s="748"/>
      <c r="FOV57" s="748"/>
      <c r="FOW57" s="748"/>
      <c r="FOX57" s="748"/>
      <c r="FOY57" s="748"/>
      <c r="FOZ57" s="747"/>
      <c r="FPA57" s="748"/>
      <c r="FPB57" s="748"/>
      <c r="FPC57" s="748"/>
      <c r="FPD57" s="748"/>
      <c r="FPE57" s="748"/>
      <c r="FPF57" s="748"/>
      <c r="FPG57" s="748"/>
      <c r="FPH57" s="748"/>
      <c r="FPI57" s="748"/>
      <c r="FPJ57" s="748"/>
      <c r="FPK57" s="748"/>
      <c r="FPL57" s="748"/>
      <c r="FPM57" s="748"/>
      <c r="FPN57" s="748"/>
      <c r="FPO57" s="748"/>
      <c r="FPP57" s="748"/>
      <c r="FPQ57" s="748"/>
      <c r="FPR57" s="748"/>
      <c r="FPS57" s="748"/>
      <c r="FPT57" s="748"/>
      <c r="FPU57" s="748"/>
      <c r="FPV57" s="748"/>
      <c r="FPW57" s="748"/>
      <c r="FPX57" s="748"/>
      <c r="FPY57" s="748"/>
      <c r="FPZ57" s="748"/>
      <c r="FQA57" s="748"/>
      <c r="FQB57" s="748"/>
      <c r="FQC57" s="748"/>
      <c r="FQD57" s="748"/>
      <c r="FQE57" s="747"/>
      <c r="FQF57" s="748"/>
      <c r="FQG57" s="748"/>
      <c r="FQH57" s="748"/>
      <c r="FQI57" s="748"/>
      <c r="FQJ57" s="748"/>
      <c r="FQK57" s="748"/>
      <c r="FQL57" s="748"/>
      <c r="FQM57" s="748"/>
      <c r="FQN57" s="748"/>
      <c r="FQO57" s="748"/>
      <c r="FQP57" s="748"/>
      <c r="FQQ57" s="748"/>
      <c r="FQR57" s="748"/>
      <c r="FQS57" s="748"/>
      <c r="FQT57" s="748"/>
      <c r="FQU57" s="748"/>
      <c r="FQV57" s="748"/>
      <c r="FQW57" s="748"/>
      <c r="FQX57" s="748"/>
      <c r="FQY57" s="748"/>
      <c r="FQZ57" s="748"/>
      <c r="FRA57" s="748"/>
      <c r="FRB57" s="748"/>
      <c r="FRC57" s="748"/>
      <c r="FRD57" s="748"/>
      <c r="FRE57" s="748"/>
      <c r="FRF57" s="748"/>
      <c r="FRG57" s="748"/>
      <c r="FRH57" s="748"/>
      <c r="FRI57" s="748"/>
      <c r="FRJ57" s="747"/>
      <c r="FRK57" s="748"/>
      <c r="FRL57" s="748"/>
      <c r="FRM57" s="748"/>
      <c r="FRN57" s="748"/>
      <c r="FRO57" s="748"/>
      <c r="FRP57" s="748"/>
      <c r="FRQ57" s="748"/>
      <c r="FRR57" s="748"/>
      <c r="FRS57" s="748"/>
      <c r="FRT57" s="748"/>
      <c r="FRU57" s="748"/>
      <c r="FRV57" s="748"/>
      <c r="FRW57" s="748"/>
      <c r="FRX57" s="748"/>
      <c r="FRY57" s="748"/>
      <c r="FRZ57" s="748"/>
      <c r="FSA57" s="748"/>
      <c r="FSB57" s="748"/>
      <c r="FSC57" s="748"/>
      <c r="FSD57" s="748"/>
      <c r="FSE57" s="748"/>
      <c r="FSF57" s="748"/>
      <c r="FSG57" s="748"/>
      <c r="FSH57" s="748"/>
      <c r="FSI57" s="748"/>
      <c r="FSJ57" s="748"/>
      <c r="FSK57" s="748"/>
      <c r="FSL57" s="748"/>
      <c r="FSM57" s="748"/>
      <c r="FSN57" s="748"/>
      <c r="FSO57" s="747"/>
      <c r="FSP57" s="748"/>
      <c r="FSQ57" s="748"/>
      <c r="FSR57" s="748"/>
      <c r="FSS57" s="748"/>
      <c r="FST57" s="748"/>
      <c r="FSU57" s="748"/>
      <c r="FSV57" s="748"/>
      <c r="FSW57" s="748"/>
      <c r="FSX57" s="748"/>
      <c r="FSY57" s="748"/>
      <c r="FSZ57" s="748"/>
      <c r="FTA57" s="748"/>
      <c r="FTB57" s="748"/>
      <c r="FTC57" s="748"/>
      <c r="FTD57" s="748"/>
      <c r="FTE57" s="748"/>
      <c r="FTF57" s="748"/>
      <c r="FTG57" s="748"/>
      <c r="FTH57" s="748"/>
      <c r="FTI57" s="748"/>
      <c r="FTJ57" s="748"/>
      <c r="FTK57" s="748"/>
      <c r="FTL57" s="748"/>
      <c r="FTM57" s="748"/>
      <c r="FTN57" s="748"/>
      <c r="FTO57" s="748"/>
      <c r="FTP57" s="748"/>
      <c r="FTQ57" s="748"/>
      <c r="FTR57" s="748"/>
      <c r="FTS57" s="748"/>
      <c r="FTT57" s="747"/>
      <c r="FTU57" s="748"/>
      <c r="FTV57" s="748"/>
      <c r="FTW57" s="748"/>
      <c r="FTX57" s="748"/>
      <c r="FTY57" s="748"/>
      <c r="FTZ57" s="748"/>
      <c r="FUA57" s="748"/>
      <c r="FUB57" s="748"/>
      <c r="FUC57" s="748"/>
      <c r="FUD57" s="748"/>
      <c r="FUE57" s="748"/>
      <c r="FUF57" s="748"/>
      <c r="FUG57" s="748"/>
      <c r="FUH57" s="748"/>
      <c r="FUI57" s="748"/>
      <c r="FUJ57" s="748"/>
      <c r="FUK57" s="748"/>
      <c r="FUL57" s="748"/>
      <c r="FUM57" s="748"/>
      <c r="FUN57" s="748"/>
      <c r="FUO57" s="748"/>
      <c r="FUP57" s="748"/>
      <c r="FUQ57" s="748"/>
      <c r="FUR57" s="748"/>
      <c r="FUS57" s="748"/>
      <c r="FUT57" s="748"/>
      <c r="FUU57" s="748"/>
      <c r="FUV57" s="748"/>
      <c r="FUW57" s="748"/>
      <c r="FUX57" s="748"/>
      <c r="FUY57" s="747"/>
      <c r="FUZ57" s="748"/>
      <c r="FVA57" s="748"/>
      <c r="FVB57" s="748"/>
      <c r="FVC57" s="748"/>
      <c r="FVD57" s="748"/>
      <c r="FVE57" s="748"/>
      <c r="FVF57" s="748"/>
      <c r="FVG57" s="748"/>
      <c r="FVH57" s="748"/>
      <c r="FVI57" s="748"/>
      <c r="FVJ57" s="748"/>
      <c r="FVK57" s="748"/>
      <c r="FVL57" s="748"/>
      <c r="FVM57" s="748"/>
      <c r="FVN57" s="748"/>
      <c r="FVO57" s="748"/>
      <c r="FVP57" s="748"/>
      <c r="FVQ57" s="748"/>
      <c r="FVR57" s="748"/>
      <c r="FVS57" s="748"/>
      <c r="FVT57" s="748"/>
      <c r="FVU57" s="748"/>
      <c r="FVV57" s="748"/>
      <c r="FVW57" s="748"/>
      <c r="FVX57" s="748"/>
      <c r="FVY57" s="748"/>
      <c r="FVZ57" s="748"/>
      <c r="FWA57" s="748"/>
      <c r="FWB57" s="748"/>
      <c r="FWC57" s="748"/>
      <c r="FWD57" s="747"/>
      <c r="FWE57" s="748"/>
      <c r="FWF57" s="748"/>
      <c r="FWG57" s="748"/>
      <c r="FWH57" s="748"/>
      <c r="FWI57" s="748"/>
      <c r="FWJ57" s="748"/>
      <c r="FWK57" s="748"/>
      <c r="FWL57" s="748"/>
      <c r="FWM57" s="748"/>
      <c r="FWN57" s="748"/>
      <c r="FWO57" s="748"/>
      <c r="FWP57" s="748"/>
      <c r="FWQ57" s="748"/>
      <c r="FWR57" s="748"/>
      <c r="FWS57" s="748"/>
      <c r="FWT57" s="748"/>
      <c r="FWU57" s="748"/>
      <c r="FWV57" s="748"/>
      <c r="FWW57" s="748"/>
      <c r="FWX57" s="748"/>
      <c r="FWY57" s="748"/>
      <c r="FWZ57" s="748"/>
      <c r="FXA57" s="748"/>
      <c r="FXB57" s="748"/>
      <c r="FXC57" s="748"/>
      <c r="FXD57" s="748"/>
      <c r="FXE57" s="748"/>
      <c r="FXF57" s="748"/>
      <c r="FXG57" s="748"/>
      <c r="FXH57" s="748"/>
      <c r="FXI57" s="747"/>
      <c r="FXJ57" s="748"/>
      <c r="FXK57" s="748"/>
      <c r="FXL57" s="748"/>
      <c r="FXM57" s="748"/>
      <c r="FXN57" s="748"/>
      <c r="FXO57" s="748"/>
      <c r="FXP57" s="748"/>
      <c r="FXQ57" s="748"/>
      <c r="FXR57" s="748"/>
      <c r="FXS57" s="748"/>
      <c r="FXT57" s="748"/>
      <c r="FXU57" s="748"/>
      <c r="FXV57" s="748"/>
      <c r="FXW57" s="748"/>
      <c r="FXX57" s="748"/>
      <c r="FXY57" s="748"/>
      <c r="FXZ57" s="748"/>
      <c r="FYA57" s="748"/>
      <c r="FYB57" s="748"/>
      <c r="FYC57" s="748"/>
      <c r="FYD57" s="748"/>
      <c r="FYE57" s="748"/>
      <c r="FYF57" s="748"/>
      <c r="FYG57" s="748"/>
      <c r="FYH57" s="748"/>
      <c r="FYI57" s="748"/>
      <c r="FYJ57" s="748"/>
      <c r="FYK57" s="748"/>
      <c r="FYL57" s="748"/>
      <c r="FYM57" s="748"/>
      <c r="FYN57" s="747"/>
      <c r="FYO57" s="748"/>
      <c r="FYP57" s="748"/>
      <c r="FYQ57" s="748"/>
      <c r="FYR57" s="748"/>
      <c r="FYS57" s="748"/>
      <c r="FYT57" s="748"/>
      <c r="FYU57" s="748"/>
      <c r="FYV57" s="748"/>
      <c r="FYW57" s="748"/>
      <c r="FYX57" s="748"/>
      <c r="FYY57" s="748"/>
      <c r="FYZ57" s="748"/>
      <c r="FZA57" s="748"/>
      <c r="FZB57" s="748"/>
      <c r="FZC57" s="748"/>
      <c r="FZD57" s="748"/>
      <c r="FZE57" s="748"/>
      <c r="FZF57" s="748"/>
      <c r="FZG57" s="748"/>
      <c r="FZH57" s="748"/>
      <c r="FZI57" s="748"/>
      <c r="FZJ57" s="748"/>
      <c r="FZK57" s="748"/>
      <c r="FZL57" s="748"/>
      <c r="FZM57" s="748"/>
      <c r="FZN57" s="748"/>
      <c r="FZO57" s="748"/>
      <c r="FZP57" s="748"/>
      <c r="FZQ57" s="748"/>
      <c r="FZR57" s="748"/>
      <c r="FZS57" s="747"/>
      <c r="FZT57" s="748"/>
      <c r="FZU57" s="748"/>
      <c r="FZV57" s="748"/>
      <c r="FZW57" s="748"/>
      <c r="FZX57" s="748"/>
      <c r="FZY57" s="748"/>
      <c r="FZZ57" s="748"/>
      <c r="GAA57" s="748"/>
      <c r="GAB57" s="748"/>
      <c r="GAC57" s="748"/>
      <c r="GAD57" s="748"/>
      <c r="GAE57" s="748"/>
      <c r="GAF57" s="748"/>
      <c r="GAG57" s="748"/>
      <c r="GAH57" s="748"/>
      <c r="GAI57" s="748"/>
      <c r="GAJ57" s="748"/>
      <c r="GAK57" s="748"/>
      <c r="GAL57" s="748"/>
      <c r="GAM57" s="748"/>
      <c r="GAN57" s="748"/>
      <c r="GAO57" s="748"/>
      <c r="GAP57" s="748"/>
      <c r="GAQ57" s="748"/>
      <c r="GAR57" s="748"/>
      <c r="GAS57" s="748"/>
      <c r="GAT57" s="748"/>
      <c r="GAU57" s="748"/>
      <c r="GAV57" s="748"/>
      <c r="GAW57" s="748"/>
      <c r="GAX57" s="747"/>
      <c r="GAY57" s="748"/>
      <c r="GAZ57" s="748"/>
      <c r="GBA57" s="748"/>
      <c r="GBB57" s="748"/>
      <c r="GBC57" s="748"/>
      <c r="GBD57" s="748"/>
      <c r="GBE57" s="748"/>
      <c r="GBF57" s="748"/>
      <c r="GBG57" s="748"/>
      <c r="GBH57" s="748"/>
      <c r="GBI57" s="748"/>
      <c r="GBJ57" s="748"/>
      <c r="GBK57" s="748"/>
      <c r="GBL57" s="748"/>
      <c r="GBM57" s="748"/>
      <c r="GBN57" s="748"/>
      <c r="GBO57" s="748"/>
      <c r="GBP57" s="748"/>
      <c r="GBQ57" s="748"/>
      <c r="GBR57" s="748"/>
      <c r="GBS57" s="748"/>
      <c r="GBT57" s="748"/>
      <c r="GBU57" s="748"/>
      <c r="GBV57" s="748"/>
      <c r="GBW57" s="748"/>
      <c r="GBX57" s="748"/>
      <c r="GBY57" s="748"/>
      <c r="GBZ57" s="748"/>
      <c r="GCA57" s="748"/>
      <c r="GCB57" s="748"/>
      <c r="GCC57" s="747"/>
      <c r="GCD57" s="748"/>
      <c r="GCE57" s="748"/>
      <c r="GCF57" s="748"/>
      <c r="GCG57" s="748"/>
      <c r="GCH57" s="748"/>
      <c r="GCI57" s="748"/>
      <c r="GCJ57" s="748"/>
      <c r="GCK57" s="748"/>
      <c r="GCL57" s="748"/>
      <c r="GCM57" s="748"/>
      <c r="GCN57" s="748"/>
      <c r="GCO57" s="748"/>
      <c r="GCP57" s="748"/>
      <c r="GCQ57" s="748"/>
      <c r="GCR57" s="748"/>
      <c r="GCS57" s="748"/>
      <c r="GCT57" s="748"/>
      <c r="GCU57" s="748"/>
      <c r="GCV57" s="748"/>
      <c r="GCW57" s="748"/>
      <c r="GCX57" s="748"/>
      <c r="GCY57" s="748"/>
      <c r="GCZ57" s="748"/>
      <c r="GDA57" s="748"/>
      <c r="GDB57" s="748"/>
      <c r="GDC57" s="748"/>
      <c r="GDD57" s="748"/>
      <c r="GDE57" s="748"/>
      <c r="GDF57" s="748"/>
      <c r="GDG57" s="748"/>
      <c r="GDH57" s="747"/>
      <c r="GDI57" s="748"/>
      <c r="GDJ57" s="748"/>
      <c r="GDK57" s="748"/>
      <c r="GDL57" s="748"/>
      <c r="GDM57" s="748"/>
      <c r="GDN57" s="748"/>
      <c r="GDO57" s="748"/>
      <c r="GDP57" s="748"/>
      <c r="GDQ57" s="748"/>
      <c r="GDR57" s="748"/>
      <c r="GDS57" s="748"/>
      <c r="GDT57" s="748"/>
      <c r="GDU57" s="748"/>
      <c r="GDV57" s="748"/>
      <c r="GDW57" s="748"/>
      <c r="GDX57" s="748"/>
      <c r="GDY57" s="748"/>
      <c r="GDZ57" s="748"/>
      <c r="GEA57" s="748"/>
      <c r="GEB57" s="748"/>
      <c r="GEC57" s="748"/>
      <c r="GED57" s="748"/>
      <c r="GEE57" s="748"/>
      <c r="GEF57" s="748"/>
      <c r="GEG57" s="748"/>
      <c r="GEH57" s="748"/>
      <c r="GEI57" s="748"/>
      <c r="GEJ57" s="748"/>
      <c r="GEK57" s="748"/>
      <c r="GEL57" s="748"/>
      <c r="GEM57" s="747"/>
      <c r="GEN57" s="748"/>
      <c r="GEO57" s="748"/>
      <c r="GEP57" s="748"/>
      <c r="GEQ57" s="748"/>
      <c r="GER57" s="748"/>
      <c r="GES57" s="748"/>
      <c r="GET57" s="748"/>
      <c r="GEU57" s="748"/>
      <c r="GEV57" s="748"/>
      <c r="GEW57" s="748"/>
      <c r="GEX57" s="748"/>
      <c r="GEY57" s="748"/>
      <c r="GEZ57" s="748"/>
      <c r="GFA57" s="748"/>
      <c r="GFB57" s="748"/>
      <c r="GFC57" s="748"/>
      <c r="GFD57" s="748"/>
      <c r="GFE57" s="748"/>
      <c r="GFF57" s="748"/>
      <c r="GFG57" s="748"/>
      <c r="GFH57" s="748"/>
      <c r="GFI57" s="748"/>
      <c r="GFJ57" s="748"/>
      <c r="GFK57" s="748"/>
      <c r="GFL57" s="748"/>
      <c r="GFM57" s="748"/>
      <c r="GFN57" s="748"/>
      <c r="GFO57" s="748"/>
      <c r="GFP57" s="748"/>
      <c r="GFQ57" s="748"/>
      <c r="GFR57" s="747"/>
      <c r="GFS57" s="748"/>
      <c r="GFT57" s="748"/>
      <c r="GFU57" s="748"/>
      <c r="GFV57" s="748"/>
      <c r="GFW57" s="748"/>
      <c r="GFX57" s="748"/>
      <c r="GFY57" s="748"/>
      <c r="GFZ57" s="748"/>
      <c r="GGA57" s="748"/>
      <c r="GGB57" s="748"/>
      <c r="GGC57" s="748"/>
      <c r="GGD57" s="748"/>
      <c r="GGE57" s="748"/>
      <c r="GGF57" s="748"/>
      <c r="GGG57" s="748"/>
      <c r="GGH57" s="748"/>
      <c r="GGI57" s="748"/>
      <c r="GGJ57" s="748"/>
      <c r="GGK57" s="748"/>
      <c r="GGL57" s="748"/>
      <c r="GGM57" s="748"/>
      <c r="GGN57" s="748"/>
      <c r="GGO57" s="748"/>
      <c r="GGP57" s="748"/>
      <c r="GGQ57" s="748"/>
      <c r="GGR57" s="748"/>
      <c r="GGS57" s="748"/>
      <c r="GGT57" s="748"/>
      <c r="GGU57" s="748"/>
      <c r="GGV57" s="748"/>
      <c r="GGW57" s="747"/>
      <c r="GGX57" s="748"/>
      <c r="GGY57" s="748"/>
      <c r="GGZ57" s="748"/>
      <c r="GHA57" s="748"/>
      <c r="GHB57" s="748"/>
      <c r="GHC57" s="748"/>
      <c r="GHD57" s="748"/>
      <c r="GHE57" s="748"/>
      <c r="GHF57" s="748"/>
      <c r="GHG57" s="748"/>
      <c r="GHH57" s="748"/>
      <c r="GHI57" s="748"/>
      <c r="GHJ57" s="748"/>
      <c r="GHK57" s="748"/>
      <c r="GHL57" s="748"/>
      <c r="GHM57" s="748"/>
      <c r="GHN57" s="748"/>
      <c r="GHO57" s="748"/>
      <c r="GHP57" s="748"/>
      <c r="GHQ57" s="748"/>
      <c r="GHR57" s="748"/>
      <c r="GHS57" s="748"/>
      <c r="GHT57" s="748"/>
      <c r="GHU57" s="748"/>
      <c r="GHV57" s="748"/>
      <c r="GHW57" s="748"/>
      <c r="GHX57" s="748"/>
      <c r="GHY57" s="748"/>
      <c r="GHZ57" s="748"/>
      <c r="GIA57" s="748"/>
      <c r="GIB57" s="747"/>
      <c r="GIC57" s="748"/>
      <c r="GID57" s="748"/>
      <c r="GIE57" s="748"/>
      <c r="GIF57" s="748"/>
      <c r="GIG57" s="748"/>
      <c r="GIH57" s="748"/>
      <c r="GII57" s="748"/>
      <c r="GIJ57" s="748"/>
      <c r="GIK57" s="748"/>
      <c r="GIL57" s="748"/>
      <c r="GIM57" s="748"/>
      <c r="GIN57" s="748"/>
      <c r="GIO57" s="748"/>
      <c r="GIP57" s="748"/>
      <c r="GIQ57" s="748"/>
      <c r="GIR57" s="748"/>
      <c r="GIS57" s="748"/>
      <c r="GIT57" s="748"/>
      <c r="GIU57" s="748"/>
      <c r="GIV57" s="748"/>
      <c r="GIW57" s="748"/>
      <c r="GIX57" s="748"/>
      <c r="GIY57" s="748"/>
      <c r="GIZ57" s="748"/>
      <c r="GJA57" s="748"/>
      <c r="GJB57" s="748"/>
      <c r="GJC57" s="748"/>
      <c r="GJD57" s="748"/>
      <c r="GJE57" s="748"/>
      <c r="GJF57" s="748"/>
      <c r="GJG57" s="747"/>
      <c r="GJH57" s="748"/>
      <c r="GJI57" s="748"/>
      <c r="GJJ57" s="748"/>
      <c r="GJK57" s="748"/>
      <c r="GJL57" s="748"/>
      <c r="GJM57" s="748"/>
      <c r="GJN57" s="748"/>
      <c r="GJO57" s="748"/>
      <c r="GJP57" s="748"/>
      <c r="GJQ57" s="748"/>
      <c r="GJR57" s="748"/>
      <c r="GJS57" s="748"/>
      <c r="GJT57" s="748"/>
      <c r="GJU57" s="748"/>
      <c r="GJV57" s="748"/>
      <c r="GJW57" s="748"/>
      <c r="GJX57" s="748"/>
      <c r="GJY57" s="748"/>
      <c r="GJZ57" s="748"/>
      <c r="GKA57" s="748"/>
      <c r="GKB57" s="748"/>
      <c r="GKC57" s="748"/>
      <c r="GKD57" s="748"/>
      <c r="GKE57" s="748"/>
      <c r="GKF57" s="748"/>
      <c r="GKG57" s="748"/>
      <c r="GKH57" s="748"/>
      <c r="GKI57" s="748"/>
      <c r="GKJ57" s="748"/>
      <c r="GKK57" s="748"/>
      <c r="GKL57" s="747"/>
      <c r="GKM57" s="748"/>
      <c r="GKN57" s="748"/>
      <c r="GKO57" s="748"/>
      <c r="GKP57" s="748"/>
      <c r="GKQ57" s="748"/>
      <c r="GKR57" s="748"/>
      <c r="GKS57" s="748"/>
      <c r="GKT57" s="748"/>
      <c r="GKU57" s="748"/>
      <c r="GKV57" s="748"/>
      <c r="GKW57" s="748"/>
      <c r="GKX57" s="748"/>
      <c r="GKY57" s="748"/>
      <c r="GKZ57" s="748"/>
      <c r="GLA57" s="748"/>
      <c r="GLB57" s="748"/>
      <c r="GLC57" s="748"/>
      <c r="GLD57" s="748"/>
      <c r="GLE57" s="748"/>
      <c r="GLF57" s="748"/>
      <c r="GLG57" s="748"/>
      <c r="GLH57" s="748"/>
      <c r="GLI57" s="748"/>
      <c r="GLJ57" s="748"/>
      <c r="GLK57" s="748"/>
      <c r="GLL57" s="748"/>
      <c r="GLM57" s="748"/>
      <c r="GLN57" s="748"/>
      <c r="GLO57" s="748"/>
      <c r="GLP57" s="748"/>
      <c r="GLQ57" s="747"/>
      <c r="GLR57" s="748"/>
      <c r="GLS57" s="748"/>
      <c r="GLT57" s="748"/>
      <c r="GLU57" s="748"/>
      <c r="GLV57" s="748"/>
      <c r="GLW57" s="748"/>
      <c r="GLX57" s="748"/>
      <c r="GLY57" s="748"/>
      <c r="GLZ57" s="748"/>
      <c r="GMA57" s="748"/>
      <c r="GMB57" s="748"/>
      <c r="GMC57" s="748"/>
      <c r="GMD57" s="748"/>
      <c r="GME57" s="748"/>
      <c r="GMF57" s="748"/>
      <c r="GMG57" s="748"/>
      <c r="GMH57" s="748"/>
      <c r="GMI57" s="748"/>
      <c r="GMJ57" s="748"/>
      <c r="GMK57" s="748"/>
      <c r="GML57" s="748"/>
      <c r="GMM57" s="748"/>
      <c r="GMN57" s="748"/>
      <c r="GMO57" s="748"/>
      <c r="GMP57" s="748"/>
      <c r="GMQ57" s="748"/>
      <c r="GMR57" s="748"/>
      <c r="GMS57" s="748"/>
      <c r="GMT57" s="748"/>
      <c r="GMU57" s="748"/>
      <c r="GMV57" s="747"/>
      <c r="GMW57" s="748"/>
      <c r="GMX57" s="748"/>
      <c r="GMY57" s="748"/>
      <c r="GMZ57" s="748"/>
      <c r="GNA57" s="748"/>
      <c r="GNB57" s="748"/>
      <c r="GNC57" s="748"/>
      <c r="GND57" s="748"/>
      <c r="GNE57" s="748"/>
      <c r="GNF57" s="748"/>
      <c r="GNG57" s="748"/>
      <c r="GNH57" s="748"/>
      <c r="GNI57" s="748"/>
      <c r="GNJ57" s="748"/>
      <c r="GNK57" s="748"/>
      <c r="GNL57" s="748"/>
      <c r="GNM57" s="748"/>
      <c r="GNN57" s="748"/>
      <c r="GNO57" s="748"/>
      <c r="GNP57" s="748"/>
      <c r="GNQ57" s="748"/>
      <c r="GNR57" s="748"/>
      <c r="GNS57" s="748"/>
      <c r="GNT57" s="748"/>
      <c r="GNU57" s="748"/>
      <c r="GNV57" s="748"/>
      <c r="GNW57" s="748"/>
      <c r="GNX57" s="748"/>
      <c r="GNY57" s="748"/>
      <c r="GNZ57" s="748"/>
      <c r="GOA57" s="747"/>
      <c r="GOB57" s="748"/>
      <c r="GOC57" s="748"/>
      <c r="GOD57" s="748"/>
      <c r="GOE57" s="748"/>
      <c r="GOF57" s="748"/>
      <c r="GOG57" s="748"/>
      <c r="GOH57" s="748"/>
      <c r="GOI57" s="748"/>
      <c r="GOJ57" s="748"/>
      <c r="GOK57" s="748"/>
      <c r="GOL57" s="748"/>
      <c r="GOM57" s="748"/>
      <c r="GON57" s="748"/>
      <c r="GOO57" s="748"/>
      <c r="GOP57" s="748"/>
      <c r="GOQ57" s="748"/>
      <c r="GOR57" s="748"/>
      <c r="GOS57" s="748"/>
      <c r="GOT57" s="748"/>
      <c r="GOU57" s="748"/>
      <c r="GOV57" s="748"/>
      <c r="GOW57" s="748"/>
      <c r="GOX57" s="748"/>
      <c r="GOY57" s="748"/>
      <c r="GOZ57" s="748"/>
      <c r="GPA57" s="748"/>
      <c r="GPB57" s="748"/>
      <c r="GPC57" s="748"/>
      <c r="GPD57" s="748"/>
      <c r="GPE57" s="748"/>
      <c r="GPF57" s="747"/>
      <c r="GPG57" s="748"/>
      <c r="GPH57" s="748"/>
      <c r="GPI57" s="748"/>
      <c r="GPJ57" s="748"/>
      <c r="GPK57" s="748"/>
      <c r="GPL57" s="748"/>
      <c r="GPM57" s="748"/>
      <c r="GPN57" s="748"/>
      <c r="GPO57" s="748"/>
      <c r="GPP57" s="748"/>
      <c r="GPQ57" s="748"/>
      <c r="GPR57" s="748"/>
      <c r="GPS57" s="748"/>
      <c r="GPT57" s="748"/>
      <c r="GPU57" s="748"/>
      <c r="GPV57" s="748"/>
      <c r="GPW57" s="748"/>
      <c r="GPX57" s="748"/>
      <c r="GPY57" s="748"/>
      <c r="GPZ57" s="748"/>
      <c r="GQA57" s="748"/>
      <c r="GQB57" s="748"/>
      <c r="GQC57" s="748"/>
      <c r="GQD57" s="748"/>
      <c r="GQE57" s="748"/>
      <c r="GQF57" s="748"/>
      <c r="GQG57" s="748"/>
      <c r="GQH57" s="748"/>
      <c r="GQI57" s="748"/>
      <c r="GQJ57" s="748"/>
      <c r="GQK57" s="747"/>
      <c r="GQL57" s="748"/>
      <c r="GQM57" s="748"/>
      <c r="GQN57" s="748"/>
      <c r="GQO57" s="748"/>
      <c r="GQP57" s="748"/>
      <c r="GQQ57" s="748"/>
      <c r="GQR57" s="748"/>
      <c r="GQS57" s="748"/>
      <c r="GQT57" s="748"/>
      <c r="GQU57" s="748"/>
      <c r="GQV57" s="748"/>
      <c r="GQW57" s="748"/>
      <c r="GQX57" s="748"/>
      <c r="GQY57" s="748"/>
      <c r="GQZ57" s="748"/>
      <c r="GRA57" s="748"/>
      <c r="GRB57" s="748"/>
      <c r="GRC57" s="748"/>
      <c r="GRD57" s="748"/>
      <c r="GRE57" s="748"/>
      <c r="GRF57" s="748"/>
      <c r="GRG57" s="748"/>
      <c r="GRH57" s="748"/>
      <c r="GRI57" s="748"/>
      <c r="GRJ57" s="748"/>
      <c r="GRK57" s="748"/>
      <c r="GRL57" s="748"/>
      <c r="GRM57" s="748"/>
      <c r="GRN57" s="748"/>
      <c r="GRO57" s="748"/>
      <c r="GRP57" s="747"/>
      <c r="GRQ57" s="748"/>
      <c r="GRR57" s="748"/>
      <c r="GRS57" s="748"/>
      <c r="GRT57" s="748"/>
      <c r="GRU57" s="748"/>
      <c r="GRV57" s="748"/>
      <c r="GRW57" s="748"/>
      <c r="GRX57" s="748"/>
      <c r="GRY57" s="748"/>
      <c r="GRZ57" s="748"/>
      <c r="GSA57" s="748"/>
      <c r="GSB57" s="748"/>
      <c r="GSC57" s="748"/>
      <c r="GSD57" s="748"/>
      <c r="GSE57" s="748"/>
      <c r="GSF57" s="748"/>
      <c r="GSG57" s="748"/>
      <c r="GSH57" s="748"/>
      <c r="GSI57" s="748"/>
      <c r="GSJ57" s="748"/>
      <c r="GSK57" s="748"/>
      <c r="GSL57" s="748"/>
      <c r="GSM57" s="748"/>
      <c r="GSN57" s="748"/>
      <c r="GSO57" s="748"/>
      <c r="GSP57" s="748"/>
      <c r="GSQ57" s="748"/>
      <c r="GSR57" s="748"/>
      <c r="GSS57" s="748"/>
      <c r="GST57" s="748"/>
      <c r="GSU57" s="747"/>
      <c r="GSV57" s="748"/>
      <c r="GSW57" s="748"/>
      <c r="GSX57" s="748"/>
      <c r="GSY57" s="748"/>
      <c r="GSZ57" s="748"/>
      <c r="GTA57" s="748"/>
      <c r="GTB57" s="748"/>
      <c r="GTC57" s="748"/>
      <c r="GTD57" s="748"/>
      <c r="GTE57" s="748"/>
      <c r="GTF57" s="748"/>
      <c r="GTG57" s="748"/>
      <c r="GTH57" s="748"/>
      <c r="GTI57" s="748"/>
      <c r="GTJ57" s="748"/>
      <c r="GTK57" s="748"/>
      <c r="GTL57" s="748"/>
      <c r="GTM57" s="748"/>
      <c r="GTN57" s="748"/>
      <c r="GTO57" s="748"/>
      <c r="GTP57" s="748"/>
      <c r="GTQ57" s="748"/>
      <c r="GTR57" s="748"/>
      <c r="GTS57" s="748"/>
      <c r="GTT57" s="748"/>
      <c r="GTU57" s="748"/>
      <c r="GTV57" s="748"/>
      <c r="GTW57" s="748"/>
      <c r="GTX57" s="748"/>
      <c r="GTY57" s="748"/>
      <c r="GTZ57" s="747"/>
      <c r="GUA57" s="748"/>
      <c r="GUB57" s="748"/>
      <c r="GUC57" s="748"/>
      <c r="GUD57" s="748"/>
      <c r="GUE57" s="748"/>
      <c r="GUF57" s="748"/>
      <c r="GUG57" s="748"/>
      <c r="GUH57" s="748"/>
      <c r="GUI57" s="748"/>
      <c r="GUJ57" s="748"/>
      <c r="GUK57" s="748"/>
      <c r="GUL57" s="748"/>
      <c r="GUM57" s="748"/>
      <c r="GUN57" s="748"/>
      <c r="GUO57" s="748"/>
      <c r="GUP57" s="748"/>
      <c r="GUQ57" s="748"/>
      <c r="GUR57" s="748"/>
      <c r="GUS57" s="748"/>
      <c r="GUT57" s="748"/>
      <c r="GUU57" s="748"/>
      <c r="GUV57" s="748"/>
      <c r="GUW57" s="748"/>
      <c r="GUX57" s="748"/>
      <c r="GUY57" s="748"/>
      <c r="GUZ57" s="748"/>
      <c r="GVA57" s="748"/>
      <c r="GVB57" s="748"/>
      <c r="GVC57" s="748"/>
      <c r="GVD57" s="748"/>
      <c r="GVE57" s="747"/>
      <c r="GVF57" s="748"/>
      <c r="GVG57" s="748"/>
      <c r="GVH57" s="748"/>
      <c r="GVI57" s="748"/>
      <c r="GVJ57" s="748"/>
      <c r="GVK57" s="748"/>
      <c r="GVL57" s="748"/>
      <c r="GVM57" s="748"/>
      <c r="GVN57" s="748"/>
      <c r="GVO57" s="748"/>
      <c r="GVP57" s="748"/>
      <c r="GVQ57" s="748"/>
      <c r="GVR57" s="748"/>
      <c r="GVS57" s="748"/>
      <c r="GVT57" s="748"/>
      <c r="GVU57" s="748"/>
      <c r="GVV57" s="748"/>
      <c r="GVW57" s="748"/>
      <c r="GVX57" s="748"/>
      <c r="GVY57" s="748"/>
      <c r="GVZ57" s="748"/>
      <c r="GWA57" s="748"/>
      <c r="GWB57" s="748"/>
      <c r="GWC57" s="748"/>
      <c r="GWD57" s="748"/>
      <c r="GWE57" s="748"/>
      <c r="GWF57" s="748"/>
      <c r="GWG57" s="748"/>
      <c r="GWH57" s="748"/>
      <c r="GWI57" s="748"/>
      <c r="GWJ57" s="747"/>
      <c r="GWK57" s="748"/>
      <c r="GWL57" s="748"/>
      <c r="GWM57" s="748"/>
      <c r="GWN57" s="748"/>
      <c r="GWO57" s="748"/>
      <c r="GWP57" s="748"/>
      <c r="GWQ57" s="748"/>
      <c r="GWR57" s="748"/>
      <c r="GWS57" s="748"/>
      <c r="GWT57" s="748"/>
      <c r="GWU57" s="748"/>
      <c r="GWV57" s="748"/>
      <c r="GWW57" s="748"/>
      <c r="GWX57" s="748"/>
      <c r="GWY57" s="748"/>
      <c r="GWZ57" s="748"/>
      <c r="GXA57" s="748"/>
      <c r="GXB57" s="748"/>
      <c r="GXC57" s="748"/>
      <c r="GXD57" s="748"/>
      <c r="GXE57" s="748"/>
      <c r="GXF57" s="748"/>
      <c r="GXG57" s="748"/>
      <c r="GXH57" s="748"/>
      <c r="GXI57" s="748"/>
      <c r="GXJ57" s="748"/>
      <c r="GXK57" s="748"/>
      <c r="GXL57" s="748"/>
      <c r="GXM57" s="748"/>
      <c r="GXN57" s="748"/>
      <c r="GXO57" s="747"/>
      <c r="GXP57" s="748"/>
      <c r="GXQ57" s="748"/>
      <c r="GXR57" s="748"/>
      <c r="GXS57" s="748"/>
      <c r="GXT57" s="748"/>
      <c r="GXU57" s="748"/>
      <c r="GXV57" s="748"/>
      <c r="GXW57" s="748"/>
      <c r="GXX57" s="748"/>
      <c r="GXY57" s="748"/>
      <c r="GXZ57" s="748"/>
      <c r="GYA57" s="748"/>
      <c r="GYB57" s="748"/>
      <c r="GYC57" s="748"/>
      <c r="GYD57" s="748"/>
      <c r="GYE57" s="748"/>
      <c r="GYF57" s="748"/>
      <c r="GYG57" s="748"/>
      <c r="GYH57" s="748"/>
      <c r="GYI57" s="748"/>
      <c r="GYJ57" s="748"/>
      <c r="GYK57" s="748"/>
      <c r="GYL57" s="748"/>
      <c r="GYM57" s="748"/>
      <c r="GYN57" s="748"/>
      <c r="GYO57" s="748"/>
      <c r="GYP57" s="748"/>
      <c r="GYQ57" s="748"/>
      <c r="GYR57" s="748"/>
      <c r="GYS57" s="748"/>
      <c r="GYT57" s="747"/>
      <c r="GYU57" s="748"/>
      <c r="GYV57" s="748"/>
      <c r="GYW57" s="748"/>
      <c r="GYX57" s="748"/>
      <c r="GYY57" s="748"/>
      <c r="GYZ57" s="748"/>
      <c r="GZA57" s="748"/>
      <c r="GZB57" s="748"/>
      <c r="GZC57" s="748"/>
      <c r="GZD57" s="748"/>
      <c r="GZE57" s="748"/>
      <c r="GZF57" s="748"/>
      <c r="GZG57" s="748"/>
      <c r="GZH57" s="748"/>
      <c r="GZI57" s="748"/>
      <c r="GZJ57" s="748"/>
      <c r="GZK57" s="748"/>
      <c r="GZL57" s="748"/>
      <c r="GZM57" s="748"/>
      <c r="GZN57" s="748"/>
      <c r="GZO57" s="748"/>
      <c r="GZP57" s="748"/>
      <c r="GZQ57" s="748"/>
      <c r="GZR57" s="748"/>
      <c r="GZS57" s="748"/>
      <c r="GZT57" s="748"/>
      <c r="GZU57" s="748"/>
      <c r="GZV57" s="748"/>
      <c r="GZW57" s="748"/>
      <c r="GZX57" s="748"/>
      <c r="GZY57" s="747"/>
      <c r="GZZ57" s="748"/>
      <c r="HAA57" s="748"/>
      <c r="HAB57" s="748"/>
      <c r="HAC57" s="748"/>
      <c r="HAD57" s="748"/>
      <c r="HAE57" s="748"/>
      <c r="HAF57" s="748"/>
      <c r="HAG57" s="748"/>
      <c r="HAH57" s="748"/>
      <c r="HAI57" s="748"/>
      <c r="HAJ57" s="748"/>
      <c r="HAK57" s="748"/>
      <c r="HAL57" s="748"/>
      <c r="HAM57" s="748"/>
      <c r="HAN57" s="748"/>
      <c r="HAO57" s="748"/>
      <c r="HAP57" s="748"/>
      <c r="HAQ57" s="748"/>
      <c r="HAR57" s="748"/>
      <c r="HAS57" s="748"/>
      <c r="HAT57" s="748"/>
      <c r="HAU57" s="748"/>
      <c r="HAV57" s="748"/>
      <c r="HAW57" s="748"/>
      <c r="HAX57" s="748"/>
      <c r="HAY57" s="748"/>
      <c r="HAZ57" s="748"/>
      <c r="HBA57" s="748"/>
      <c r="HBB57" s="748"/>
      <c r="HBC57" s="748"/>
      <c r="HBD57" s="747"/>
      <c r="HBE57" s="748"/>
      <c r="HBF57" s="748"/>
      <c r="HBG57" s="748"/>
      <c r="HBH57" s="748"/>
      <c r="HBI57" s="748"/>
      <c r="HBJ57" s="748"/>
      <c r="HBK57" s="748"/>
      <c r="HBL57" s="748"/>
      <c r="HBM57" s="748"/>
      <c r="HBN57" s="748"/>
      <c r="HBO57" s="748"/>
      <c r="HBP57" s="748"/>
      <c r="HBQ57" s="748"/>
      <c r="HBR57" s="748"/>
      <c r="HBS57" s="748"/>
      <c r="HBT57" s="748"/>
      <c r="HBU57" s="748"/>
      <c r="HBV57" s="748"/>
      <c r="HBW57" s="748"/>
      <c r="HBX57" s="748"/>
      <c r="HBY57" s="748"/>
      <c r="HBZ57" s="748"/>
      <c r="HCA57" s="748"/>
      <c r="HCB57" s="748"/>
      <c r="HCC57" s="748"/>
      <c r="HCD57" s="748"/>
      <c r="HCE57" s="748"/>
      <c r="HCF57" s="748"/>
      <c r="HCG57" s="748"/>
      <c r="HCH57" s="748"/>
      <c r="HCI57" s="747"/>
      <c r="HCJ57" s="748"/>
      <c r="HCK57" s="748"/>
      <c r="HCL57" s="748"/>
      <c r="HCM57" s="748"/>
      <c r="HCN57" s="748"/>
      <c r="HCO57" s="748"/>
      <c r="HCP57" s="748"/>
      <c r="HCQ57" s="748"/>
      <c r="HCR57" s="748"/>
      <c r="HCS57" s="748"/>
      <c r="HCT57" s="748"/>
      <c r="HCU57" s="748"/>
      <c r="HCV57" s="748"/>
      <c r="HCW57" s="748"/>
      <c r="HCX57" s="748"/>
      <c r="HCY57" s="748"/>
      <c r="HCZ57" s="748"/>
      <c r="HDA57" s="748"/>
      <c r="HDB57" s="748"/>
      <c r="HDC57" s="748"/>
      <c r="HDD57" s="748"/>
      <c r="HDE57" s="748"/>
      <c r="HDF57" s="748"/>
      <c r="HDG57" s="748"/>
      <c r="HDH57" s="748"/>
      <c r="HDI57" s="748"/>
      <c r="HDJ57" s="748"/>
      <c r="HDK57" s="748"/>
      <c r="HDL57" s="748"/>
      <c r="HDM57" s="748"/>
      <c r="HDN57" s="747"/>
      <c r="HDO57" s="748"/>
      <c r="HDP57" s="748"/>
      <c r="HDQ57" s="748"/>
      <c r="HDR57" s="748"/>
      <c r="HDS57" s="748"/>
      <c r="HDT57" s="748"/>
      <c r="HDU57" s="748"/>
      <c r="HDV57" s="748"/>
      <c r="HDW57" s="748"/>
      <c r="HDX57" s="748"/>
      <c r="HDY57" s="748"/>
      <c r="HDZ57" s="748"/>
      <c r="HEA57" s="748"/>
      <c r="HEB57" s="748"/>
      <c r="HEC57" s="748"/>
      <c r="HED57" s="748"/>
      <c r="HEE57" s="748"/>
      <c r="HEF57" s="748"/>
      <c r="HEG57" s="748"/>
      <c r="HEH57" s="748"/>
      <c r="HEI57" s="748"/>
      <c r="HEJ57" s="748"/>
      <c r="HEK57" s="748"/>
      <c r="HEL57" s="748"/>
      <c r="HEM57" s="748"/>
      <c r="HEN57" s="748"/>
      <c r="HEO57" s="748"/>
      <c r="HEP57" s="748"/>
      <c r="HEQ57" s="748"/>
      <c r="HER57" s="748"/>
      <c r="HES57" s="747"/>
      <c r="HET57" s="748"/>
      <c r="HEU57" s="748"/>
      <c r="HEV57" s="748"/>
      <c r="HEW57" s="748"/>
      <c r="HEX57" s="748"/>
      <c r="HEY57" s="748"/>
      <c r="HEZ57" s="748"/>
      <c r="HFA57" s="748"/>
      <c r="HFB57" s="748"/>
      <c r="HFC57" s="748"/>
      <c r="HFD57" s="748"/>
      <c r="HFE57" s="748"/>
      <c r="HFF57" s="748"/>
      <c r="HFG57" s="748"/>
      <c r="HFH57" s="748"/>
      <c r="HFI57" s="748"/>
      <c r="HFJ57" s="748"/>
      <c r="HFK57" s="748"/>
      <c r="HFL57" s="748"/>
      <c r="HFM57" s="748"/>
      <c r="HFN57" s="748"/>
      <c r="HFO57" s="748"/>
      <c r="HFP57" s="748"/>
      <c r="HFQ57" s="748"/>
      <c r="HFR57" s="748"/>
      <c r="HFS57" s="748"/>
      <c r="HFT57" s="748"/>
      <c r="HFU57" s="748"/>
      <c r="HFV57" s="748"/>
      <c r="HFW57" s="748"/>
      <c r="HFX57" s="747"/>
      <c r="HFY57" s="748"/>
      <c r="HFZ57" s="748"/>
      <c r="HGA57" s="748"/>
      <c r="HGB57" s="748"/>
      <c r="HGC57" s="748"/>
      <c r="HGD57" s="748"/>
      <c r="HGE57" s="748"/>
      <c r="HGF57" s="748"/>
      <c r="HGG57" s="748"/>
      <c r="HGH57" s="748"/>
      <c r="HGI57" s="748"/>
      <c r="HGJ57" s="748"/>
      <c r="HGK57" s="748"/>
      <c r="HGL57" s="748"/>
      <c r="HGM57" s="748"/>
      <c r="HGN57" s="748"/>
      <c r="HGO57" s="748"/>
      <c r="HGP57" s="748"/>
      <c r="HGQ57" s="748"/>
      <c r="HGR57" s="748"/>
      <c r="HGS57" s="748"/>
      <c r="HGT57" s="748"/>
      <c r="HGU57" s="748"/>
      <c r="HGV57" s="748"/>
      <c r="HGW57" s="748"/>
      <c r="HGX57" s="748"/>
      <c r="HGY57" s="748"/>
      <c r="HGZ57" s="748"/>
      <c r="HHA57" s="748"/>
      <c r="HHB57" s="748"/>
      <c r="HHC57" s="747"/>
      <c r="HHD57" s="748"/>
      <c r="HHE57" s="748"/>
      <c r="HHF57" s="748"/>
      <c r="HHG57" s="748"/>
      <c r="HHH57" s="748"/>
      <c r="HHI57" s="748"/>
      <c r="HHJ57" s="748"/>
      <c r="HHK57" s="748"/>
      <c r="HHL57" s="748"/>
      <c r="HHM57" s="748"/>
      <c r="HHN57" s="748"/>
      <c r="HHO57" s="748"/>
      <c r="HHP57" s="748"/>
      <c r="HHQ57" s="748"/>
      <c r="HHR57" s="748"/>
      <c r="HHS57" s="748"/>
      <c r="HHT57" s="748"/>
      <c r="HHU57" s="748"/>
      <c r="HHV57" s="748"/>
      <c r="HHW57" s="748"/>
      <c r="HHX57" s="748"/>
      <c r="HHY57" s="748"/>
      <c r="HHZ57" s="748"/>
      <c r="HIA57" s="748"/>
      <c r="HIB57" s="748"/>
      <c r="HIC57" s="748"/>
      <c r="HID57" s="748"/>
      <c r="HIE57" s="748"/>
      <c r="HIF57" s="748"/>
      <c r="HIG57" s="748"/>
      <c r="HIH57" s="747"/>
      <c r="HII57" s="748"/>
      <c r="HIJ57" s="748"/>
      <c r="HIK57" s="748"/>
      <c r="HIL57" s="748"/>
      <c r="HIM57" s="748"/>
      <c r="HIN57" s="748"/>
      <c r="HIO57" s="748"/>
      <c r="HIP57" s="748"/>
      <c r="HIQ57" s="748"/>
      <c r="HIR57" s="748"/>
      <c r="HIS57" s="748"/>
      <c r="HIT57" s="748"/>
      <c r="HIU57" s="748"/>
      <c r="HIV57" s="748"/>
      <c r="HIW57" s="748"/>
      <c r="HIX57" s="748"/>
      <c r="HIY57" s="748"/>
      <c r="HIZ57" s="748"/>
      <c r="HJA57" s="748"/>
      <c r="HJB57" s="748"/>
      <c r="HJC57" s="748"/>
      <c r="HJD57" s="748"/>
      <c r="HJE57" s="748"/>
      <c r="HJF57" s="748"/>
      <c r="HJG57" s="748"/>
      <c r="HJH57" s="748"/>
      <c r="HJI57" s="748"/>
      <c r="HJJ57" s="748"/>
      <c r="HJK57" s="748"/>
      <c r="HJL57" s="748"/>
      <c r="HJM57" s="747"/>
      <c r="HJN57" s="748"/>
      <c r="HJO57" s="748"/>
      <c r="HJP57" s="748"/>
      <c r="HJQ57" s="748"/>
      <c r="HJR57" s="748"/>
      <c r="HJS57" s="748"/>
      <c r="HJT57" s="748"/>
      <c r="HJU57" s="748"/>
      <c r="HJV57" s="748"/>
      <c r="HJW57" s="748"/>
      <c r="HJX57" s="748"/>
      <c r="HJY57" s="748"/>
      <c r="HJZ57" s="748"/>
      <c r="HKA57" s="748"/>
      <c r="HKB57" s="748"/>
      <c r="HKC57" s="748"/>
      <c r="HKD57" s="748"/>
      <c r="HKE57" s="748"/>
      <c r="HKF57" s="748"/>
      <c r="HKG57" s="748"/>
      <c r="HKH57" s="748"/>
      <c r="HKI57" s="748"/>
      <c r="HKJ57" s="748"/>
      <c r="HKK57" s="748"/>
      <c r="HKL57" s="748"/>
      <c r="HKM57" s="748"/>
      <c r="HKN57" s="748"/>
      <c r="HKO57" s="748"/>
      <c r="HKP57" s="748"/>
      <c r="HKQ57" s="748"/>
      <c r="HKR57" s="747"/>
      <c r="HKS57" s="748"/>
      <c r="HKT57" s="748"/>
      <c r="HKU57" s="748"/>
      <c r="HKV57" s="748"/>
      <c r="HKW57" s="748"/>
      <c r="HKX57" s="748"/>
      <c r="HKY57" s="748"/>
      <c r="HKZ57" s="748"/>
      <c r="HLA57" s="748"/>
      <c r="HLB57" s="748"/>
      <c r="HLC57" s="748"/>
      <c r="HLD57" s="748"/>
      <c r="HLE57" s="748"/>
      <c r="HLF57" s="748"/>
      <c r="HLG57" s="748"/>
      <c r="HLH57" s="748"/>
      <c r="HLI57" s="748"/>
      <c r="HLJ57" s="748"/>
      <c r="HLK57" s="748"/>
      <c r="HLL57" s="748"/>
      <c r="HLM57" s="748"/>
      <c r="HLN57" s="748"/>
      <c r="HLO57" s="748"/>
      <c r="HLP57" s="748"/>
      <c r="HLQ57" s="748"/>
      <c r="HLR57" s="748"/>
      <c r="HLS57" s="748"/>
      <c r="HLT57" s="748"/>
      <c r="HLU57" s="748"/>
      <c r="HLV57" s="748"/>
      <c r="HLW57" s="747"/>
      <c r="HLX57" s="748"/>
      <c r="HLY57" s="748"/>
      <c r="HLZ57" s="748"/>
      <c r="HMA57" s="748"/>
      <c r="HMB57" s="748"/>
      <c r="HMC57" s="748"/>
      <c r="HMD57" s="748"/>
      <c r="HME57" s="748"/>
      <c r="HMF57" s="748"/>
      <c r="HMG57" s="748"/>
      <c r="HMH57" s="748"/>
      <c r="HMI57" s="748"/>
      <c r="HMJ57" s="748"/>
      <c r="HMK57" s="748"/>
      <c r="HML57" s="748"/>
      <c r="HMM57" s="748"/>
      <c r="HMN57" s="748"/>
      <c r="HMO57" s="748"/>
      <c r="HMP57" s="748"/>
      <c r="HMQ57" s="748"/>
      <c r="HMR57" s="748"/>
      <c r="HMS57" s="748"/>
      <c r="HMT57" s="748"/>
      <c r="HMU57" s="748"/>
      <c r="HMV57" s="748"/>
      <c r="HMW57" s="748"/>
      <c r="HMX57" s="748"/>
      <c r="HMY57" s="748"/>
      <c r="HMZ57" s="748"/>
      <c r="HNA57" s="748"/>
      <c r="HNB57" s="747"/>
      <c r="HNC57" s="748"/>
      <c r="HND57" s="748"/>
      <c r="HNE57" s="748"/>
      <c r="HNF57" s="748"/>
      <c r="HNG57" s="748"/>
      <c r="HNH57" s="748"/>
      <c r="HNI57" s="748"/>
      <c r="HNJ57" s="748"/>
      <c r="HNK57" s="748"/>
      <c r="HNL57" s="748"/>
      <c r="HNM57" s="748"/>
      <c r="HNN57" s="748"/>
      <c r="HNO57" s="748"/>
      <c r="HNP57" s="748"/>
      <c r="HNQ57" s="748"/>
      <c r="HNR57" s="748"/>
      <c r="HNS57" s="748"/>
      <c r="HNT57" s="748"/>
      <c r="HNU57" s="748"/>
      <c r="HNV57" s="748"/>
      <c r="HNW57" s="748"/>
      <c r="HNX57" s="748"/>
      <c r="HNY57" s="748"/>
      <c r="HNZ57" s="748"/>
      <c r="HOA57" s="748"/>
      <c r="HOB57" s="748"/>
      <c r="HOC57" s="748"/>
      <c r="HOD57" s="748"/>
      <c r="HOE57" s="748"/>
      <c r="HOF57" s="748"/>
      <c r="HOG57" s="747"/>
      <c r="HOH57" s="748"/>
      <c r="HOI57" s="748"/>
      <c r="HOJ57" s="748"/>
      <c r="HOK57" s="748"/>
      <c r="HOL57" s="748"/>
      <c r="HOM57" s="748"/>
      <c r="HON57" s="748"/>
      <c r="HOO57" s="748"/>
      <c r="HOP57" s="748"/>
      <c r="HOQ57" s="748"/>
      <c r="HOR57" s="748"/>
      <c r="HOS57" s="748"/>
      <c r="HOT57" s="748"/>
      <c r="HOU57" s="748"/>
      <c r="HOV57" s="748"/>
      <c r="HOW57" s="748"/>
      <c r="HOX57" s="748"/>
      <c r="HOY57" s="748"/>
      <c r="HOZ57" s="748"/>
      <c r="HPA57" s="748"/>
      <c r="HPB57" s="748"/>
      <c r="HPC57" s="748"/>
      <c r="HPD57" s="748"/>
      <c r="HPE57" s="748"/>
      <c r="HPF57" s="748"/>
      <c r="HPG57" s="748"/>
      <c r="HPH57" s="748"/>
      <c r="HPI57" s="748"/>
      <c r="HPJ57" s="748"/>
      <c r="HPK57" s="748"/>
      <c r="HPL57" s="747"/>
      <c r="HPM57" s="748"/>
      <c r="HPN57" s="748"/>
      <c r="HPO57" s="748"/>
      <c r="HPP57" s="748"/>
      <c r="HPQ57" s="748"/>
      <c r="HPR57" s="748"/>
      <c r="HPS57" s="748"/>
      <c r="HPT57" s="748"/>
      <c r="HPU57" s="748"/>
      <c r="HPV57" s="748"/>
      <c r="HPW57" s="748"/>
      <c r="HPX57" s="748"/>
      <c r="HPY57" s="748"/>
      <c r="HPZ57" s="748"/>
      <c r="HQA57" s="748"/>
      <c r="HQB57" s="748"/>
      <c r="HQC57" s="748"/>
      <c r="HQD57" s="748"/>
      <c r="HQE57" s="748"/>
      <c r="HQF57" s="748"/>
      <c r="HQG57" s="748"/>
      <c r="HQH57" s="748"/>
      <c r="HQI57" s="748"/>
      <c r="HQJ57" s="748"/>
      <c r="HQK57" s="748"/>
      <c r="HQL57" s="748"/>
      <c r="HQM57" s="748"/>
      <c r="HQN57" s="748"/>
      <c r="HQO57" s="748"/>
      <c r="HQP57" s="748"/>
      <c r="HQQ57" s="747"/>
      <c r="HQR57" s="748"/>
      <c r="HQS57" s="748"/>
      <c r="HQT57" s="748"/>
      <c r="HQU57" s="748"/>
      <c r="HQV57" s="748"/>
      <c r="HQW57" s="748"/>
      <c r="HQX57" s="748"/>
      <c r="HQY57" s="748"/>
      <c r="HQZ57" s="748"/>
      <c r="HRA57" s="748"/>
      <c r="HRB57" s="748"/>
      <c r="HRC57" s="748"/>
      <c r="HRD57" s="748"/>
      <c r="HRE57" s="748"/>
      <c r="HRF57" s="748"/>
      <c r="HRG57" s="748"/>
      <c r="HRH57" s="748"/>
      <c r="HRI57" s="748"/>
      <c r="HRJ57" s="748"/>
      <c r="HRK57" s="748"/>
      <c r="HRL57" s="748"/>
      <c r="HRM57" s="748"/>
      <c r="HRN57" s="748"/>
      <c r="HRO57" s="748"/>
      <c r="HRP57" s="748"/>
      <c r="HRQ57" s="748"/>
      <c r="HRR57" s="748"/>
      <c r="HRS57" s="748"/>
      <c r="HRT57" s="748"/>
      <c r="HRU57" s="748"/>
      <c r="HRV57" s="747"/>
      <c r="HRW57" s="748"/>
      <c r="HRX57" s="748"/>
      <c r="HRY57" s="748"/>
      <c r="HRZ57" s="748"/>
      <c r="HSA57" s="748"/>
      <c r="HSB57" s="748"/>
      <c r="HSC57" s="748"/>
      <c r="HSD57" s="748"/>
      <c r="HSE57" s="748"/>
      <c r="HSF57" s="748"/>
      <c r="HSG57" s="748"/>
      <c r="HSH57" s="748"/>
      <c r="HSI57" s="748"/>
      <c r="HSJ57" s="748"/>
      <c r="HSK57" s="748"/>
      <c r="HSL57" s="748"/>
      <c r="HSM57" s="748"/>
      <c r="HSN57" s="748"/>
      <c r="HSO57" s="748"/>
      <c r="HSP57" s="748"/>
      <c r="HSQ57" s="748"/>
      <c r="HSR57" s="748"/>
      <c r="HSS57" s="748"/>
      <c r="HST57" s="748"/>
      <c r="HSU57" s="748"/>
      <c r="HSV57" s="748"/>
      <c r="HSW57" s="748"/>
      <c r="HSX57" s="748"/>
      <c r="HSY57" s="748"/>
      <c r="HSZ57" s="748"/>
      <c r="HTA57" s="747"/>
      <c r="HTB57" s="748"/>
      <c r="HTC57" s="748"/>
      <c r="HTD57" s="748"/>
      <c r="HTE57" s="748"/>
      <c r="HTF57" s="748"/>
      <c r="HTG57" s="748"/>
      <c r="HTH57" s="748"/>
      <c r="HTI57" s="748"/>
      <c r="HTJ57" s="748"/>
      <c r="HTK57" s="748"/>
      <c r="HTL57" s="748"/>
      <c r="HTM57" s="748"/>
      <c r="HTN57" s="748"/>
      <c r="HTO57" s="748"/>
      <c r="HTP57" s="748"/>
      <c r="HTQ57" s="748"/>
      <c r="HTR57" s="748"/>
      <c r="HTS57" s="748"/>
      <c r="HTT57" s="748"/>
      <c r="HTU57" s="748"/>
      <c r="HTV57" s="748"/>
      <c r="HTW57" s="748"/>
      <c r="HTX57" s="748"/>
      <c r="HTY57" s="748"/>
      <c r="HTZ57" s="748"/>
      <c r="HUA57" s="748"/>
      <c r="HUB57" s="748"/>
      <c r="HUC57" s="748"/>
      <c r="HUD57" s="748"/>
      <c r="HUE57" s="748"/>
      <c r="HUF57" s="747"/>
      <c r="HUG57" s="748"/>
      <c r="HUH57" s="748"/>
      <c r="HUI57" s="748"/>
      <c r="HUJ57" s="748"/>
      <c r="HUK57" s="748"/>
      <c r="HUL57" s="748"/>
      <c r="HUM57" s="748"/>
      <c r="HUN57" s="748"/>
      <c r="HUO57" s="748"/>
      <c r="HUP57" s="748"/>
      <c r="HUQ57" s="748"/>
      <c r="HUR57" s="748"/>
      <c r="HUS57" s="748"/>
      <c r="HUT57" s="748"/>
      <c r="HUU57" s="748"/>
      <c r="HUV57" s="748"/>
      <c r="HUW57" s="748"/>
      <c r="HUX57" s="748"/>
      <c r="HUY57" s="748"/>
      <c r="HUZ57" s="748"/>
      <c r="HVA57" s="748"/>
      <c r="HVB57" s="748"/>
      <c r="HVC57" s="748"/>
      <c r="HVD57" s="748"/>
      <c r="HVE57" s="748"/>
      <c r="HVF57" s="748"/>
      <c r="HVG57" s="748"/>
      <c r="HVH57" s="748"/>
      <c r="HVI57" s="748"/>
      <c r="HVJ57" s="748"/>
      <c r="HVK57" s="747"/>
      <c r="HVL57" s="748"/>
      <c r="HVM57" s="748"/>
      <c r="HVN57" s="748"/>
      <c r="HVO57" s="748"/>
      <c r="HVP57" s="748"/>
      <c r="HVQ57" s="748"/>
      <c r="HVR57" s="748"/>
      <c r="HVS57" s="748"/>
      <c r="HVT57" s="748"/>
      <c r="HVU57" s="748"/>
      <c r="HVV57" s="748"/>
      <c r="HVW57" s="748"/>
      <c r="HVX57" s="748"/>
      <c r="HVY57" s="748"/>
      <c r="HVZ57" s="748"/>
      <c r="HWA57" s="748"/>
      <c r="HWB57" s="748"/>
      <c r="HWC57" s="748"/>
      <c r="HWD57" s="748"/>
      <c r="HWE57" s="748"/>
      <c r="HWF57" s="748"/>
      <c r="HWG57" s="748"/>
      <c r="HWH57" s="748"/>
      <c r="HWI57" s="748"/>
      <c r="HWJ57" s="748"/>
      <c r="HWK57" s="748"/>
      <c r="HWL57" s="748"/>
      <c r="HWM57" s="748"/>
      <c r="HWN57" s="748"/>
      <c r="HWO57" s="748"/>
      <c r="HWP57" s="747"/>
      <c r="HWQ57" s="748"/>
      <c r="HWR57" s="748"/>
      <c r="HWS57" s="748"/>
      <c r="HWT57" s="748"/>
      <c r="HWU57" s="748"/>
      <c r="HWV57" s="748"/>
      <c r="HWW57" s="748"/>
      <c r="HWX57" s="748"/>
      <c r="HWY57" s="748"/>
      <c r="HWZ57" s="748"/>
      <c r="HXA57" s="748"/>
      <c r="HXB57" s="748"/>
      <c r="HXC57" s="748"/>
      <c r="HXD57" s="748"/>
      <c r="HXE57" s="748"/>
      <c r="HXF57" s="748"/>
      <c r="HXG57" s="748"/>
      <c r="HXH57" s="748"/>
      <c r="HXI57" s="748"/>
      <c r="HXJ57" s="748"/>
      <c r="HXK57" s="748"/>
      <c r="HXL57" s="748"/>
      <c r="HXM57" s="748"/>
      <c r="HXN57" s="748"/>
      <c r="HXO57" s="748"/>
      <c r="HXP57" s="748"/>
      <c r="HXQ57" s="748"/>
      <c r="HXR57" s="748"/>
      <c r="HXS57" s="748"/>
      <c r="HXT57" s="748"/>
      <c r="HXU57" s="747"/>
      <c r="HXV57" s="748"/>
      <c r="HXW57" s="748"/>
      <c r="HXX57" s="748"/>
      <c r="HXY57" s="748"/>
      <c r="HXZ57" s="748"/>
      <c r="HYA57" s="748"/>
      <c r="HYB57" s="748"/>
      <c r="HYC57" s="748"/>
      <c r="HYD57" s="748"/>
      <c r="HYE57" s="748"/>
      <c r="HYF57" s="748"/>
      <c r="HYG57" s="748"/>
      <c r="HYH57" s="748"/>
      <c r="HYI57" s="748"/>
      <c r="HYJ57" s="748"/>
      <c r="HYK57" s="748"/>
      <c r="HYL57" s="748"/>
      <c r="HYM57" s="748"/>
      <c r="HYN57" s="748"/>
      <c r="HYO57" s="748"/>
      <c r="HYP57" s="748"/>
      <c r="HYQ57" s="748"/>
      <c r="HYR57" s="748"/>
      <c r="HYS57" s="748"/>
      <c r="HYT57" s="748"/>
      <c r="HYU57" s="748"/>
      <c r="HYV57" s="748"/>
      <c r="HYW57" s="748"/>
      <c r="HYX57" s="748"/>
      <c r="HYY57" s="748"/>
      <c r="HYZ57" s="747"/>
      <c r="HZA57" s="748"/>
      <c r="HZB57" s="748"/>
      <c r="HZC57" s="748"/>
      <c r="HZD57" s="748"/>
      <c r="HZE57" s="748"/>
      <c r="HZF57" s="748"/>
      <c r="HZG57" s="748"/>
      <c r="HZH57" s="748"/>
      <c r="HZI57" s="748"/>
      <c r="HZJ57" s="748"/>
      <c r="HZK57" s="748"/>
      <c r="HZL57" s="748"/>
      <c r="HZM57" s="748"/>
      <c r="HZN57" s="748"/>
      <c r="HZO57" s="748"/>
      <c r="HZP57" s="748"/>
      <c r="HZQ57" s="748"/>
      <c r="HZR57" s="748"/>
      <c r="HZS57" s="748"/>
      <c r="HZT57" s="748"/>
      <c r="HZU57" s="748"/>
      <c r="HZV57" s="748"/>
      <c r="HZW57" s="748"/>
      <c r="HZX57" s="748"/>
      <c r="HZY57" s="748"/>
      <c r="HZZ57" s="748"/>
      <c r="IAA57" s="748"/>
      <c r="IAB57" s="748"/>
      <c r="IAC57" s="748"/>
      <c r="IAD57" s="748"/>
      <c r="IAE57" s="747"/>
      <c r="IAF57" s="748"/>
      <c r="IAG57" s="748"/>
      <c r="IAH57" s="748"/>
      <c r="IAI57" s="748"/>
      <c r="IAJ57" s="748"/>
      <c r="IAK57" s="748"/>
      <c r="IAL57" s="748"/>
      <c r="IAM57" s="748"/>
      <c r="IAN57" s="748"/>
      <c r="IAO57" s="748"/>
      <c r="IAP57" s="748"/>
      <c r="IAQ57" s="748"/>
      <c r="IAR57" s="748"/>
      <c r="IAS57" s="748"/>
      <c r="IAT57" s="748"/>
      <c r="IAU57" s="748"/>
      <c r="IAV57" s="748"/>
      <c r="IAW57" s="748"/>
      <c r="IAX57" s="748"/>
      <c r="IAY57" s="748"/>
      <c r="IAZ57" s="748"/>
      <c r="IBA57" s="748"/>
      <c r="IBB57" s="748"/>
      <c r="IBC57" s="748"/>
      <c r="IBD57" s="748"/>
      <c r="IBE57" s="748"/>
      <c r="IBF57" s="748"/>
      <c r="IBG57" s="748"/>
      <c r="IBH57" s="748"/>
      <c r="IBI57" s="748"/>
      <c r="IBJ57" s="747"/>
      <c r="IBK57" s="748"/>
      <c r="IBL57" s="748"/>
      <c r="IBM57" s="748"/>
      <c r="IBN57" s="748"/>
      <c r="IBO57" s="748"/>
      <c r="IBP57" s="748"/>
      <c r="IBQ57" s="748"/>
      <c r="IBR57" s="748"/>
      <c r="IBS57" s="748"/>
      <c r="IBT57" s="748"/>
      <c r="IBU57" s="748"/>
      <c r="IBV57" s="748"/>
      <c r="IBW57" s="748"/>
      <c r="IBX57" s="748"/>
      <c r="IBY57" s="748"/>
      <c r="IBZ57" s="748"/>
      <c r="ICA57" s="748"/>
      <c r="ICB57" s="748"/>
      <c r="ICC57" s="748"/>
      <c r="ICD57" s="748"/>
      <c r="ICE57" s="748"/>
      <c r="ICF57" s="748"/>
      <c r="ICG57" s="748"/>
      <c r="ICH57" s="748"/>
      <c r="ICI57" s="748"/>
      <c r="ICJ57" s="748"/>
      <c r="ICK57" s="748"/>
      <c r="ICL57" s="748"/>
      <c r="ICM57" s="748"/>
      <c r="ICN57" s="748"/>
      <c r="ICO57" s="747"/>
      <c r="ICP57" s="748"/>
      <c r="ICQ57" s="748"/>
      <c r="ICR57" s="748"/>
      <c r="ICS57" s="748"/>
      <c r="ICT57" s="748"/>
      <c r="ICU57" s="748"/>
      <c r="ICV57" s="748"/>
      <c r="ICW57" s="748"/>
      <c r="ICX57" s="748"/>
      <c r="ICY57" s="748"/>
      <c r="ICZ57" s="748"/>
      <c r="IDA57" s="748"/>
      <c r="IDB57" s="748"/>
      <c r="IDC57" s="748"/>
      <c r="IDD57" s="748"/>
      <c r="IDE57" s="748"/>
      <c r="IDF57" s="748"/>
      <c r="IDG57" s="748"/>
      <c r="IDH57" s="748"/>
      <c r="IDI57" s="748"/>
      <c r="IDJ57" s="748"/>
      <c r="IDK57" s="748"/>
      <c r="IDL57" s="748"/>
      <c r="IDM57" s="748"/>
      <c r="IDN57" s="748"/>
      <c r="IDO57" s="748"/>
      <c r="IDP57" s="748"/>
      <c r="IDQ57" s="748"/>
      <c r="IDR57" s="748"/>
      <c r="IDS57" s="748"/>
      <c r="IDT57" s="747"/>
      <c r="IDU57" s="748"/>
      <c r="IDV57" s="748"/>
      <c r="IDW57" s="748"/>
      <c r="IDX57" s="748"/>
      <c r="IDY57" s="748"/>
      <c r="IDZ57" s="748"/>
      <c r="IEA57" s="748"/>
      <c r="IEB57" s="748"/>
      <c r="IEC57" s="748"/>
      <c r="IED57" s="748"/>
      <c r="IEE57" s="748"/>
      <c r="IEF57" s="748"/>
      <c r="IEG57" s="748"/>
      <c r="IEH57" s="748"/>
      <c r="IEI57" s="748"/>
      <c r="IEJ57" s="748"/>
      <c r="IEK57" s="748"/>
      <c r="IEL57" s="748"/>
      <c r="IEM57" s="748"/>
      <c r="IEN57" s="748"/>
      <c r="IEO57" s="748"/>
      <c r="IEP57" s="748"/>
      <c r="IEQ57" s="748"/>
      <c r="IER57" s="748"/>
      <c r="IES57" s="748"/>
      <c r="IET57" s="748"/>
      <c r="IEU57" s="748"/>
      <c r="IEV57" s="748"/>
      <c r="IEW57" s="748"/>
      <c r="IEX57" s="748"/>
      <c r="IEY57" s="747"/>
      <c r="IEZ57" s="748"/>
      <c r="IFA57" s="748"/>
      <c r="IFB57" s="748"/>
      <c r="IFC57" s="748"/>
      <c r="IFD57" s="748"/>
      <c r="IFE57" s="748"/>
      <c r="IFF57" s="748"/>
      <c r="IFG57" s="748"/>
      <c r="IFH57" s="748"/>
      <c r="IFI57" s="748"/>
      <c r="IFJ57" s="748"/>
      <c r="IFK57" s="748"/>
      <c r="IFL57" s="748"/>
      <c r="IFM57" s="748"/>
      <c r="IFN57" s="748"/>
      <c r="IFO57" s="748"/>
      <c r="IFP57" s="748"/>
      <c r="IFQ57" s="748"/>
      <c r="IFR57" s="748"/>
      <c r="IFS57" s="748"/>
      <c r="IFT57" s="748"/>
      <c r="IFU57" s="748"/>
      <c r="IFV57" s="748"/>
      <c r="IFW57" s="748"/>
      <c r="IFX57" s="748"/>
      <c r="IFY57" s="748"/>
      <c r="IFZ57" s="748"/>
      <c r="IGA57" s="748"/>
      <c r="IGB57" s="748"/>
      <c r="IGC57" s="748"/>
      <c r="IGD57" s="747"/>
      <c r="IGE57" s="748"/>
      <c r="IGF57" s="748"/>
      <c r="IGG57" s="748"/>
      <c r="IGH57" s="748"/>
      <c r="IGI57" s="748"/>
      <c r="IGJ57" s="748"/>
      <c r="IGK57" s="748"/>
      <c r="IGL57" s="748"/>
      <c r="IGM57" s="748"/>
      <c r="IGN57" s="748"/>
      <c r="IGO57" s="748"/>
      <c r="IGP57" s="748"/>
      <c r="IGQ57" s="748"/>
      <c r="IGR57" s="748"/>
      <c r="IGS57" s="748"/>
      <c r="IGT57" s="748"/>
      <c r="IGU57" s="748"/>
      <c r="IGV57" s="748"/>
      <c r="IGW57" s="748"/>
      <c r="IGX57" s="748"/>
      <c r="IGY57" s="748"/>
      <c r="IGZ57" s="748"/>
      <c r="IHA57" s="748"/>
      <c r="IHB57" s="748"/>
      <c r="IHC57" s="748"/>
      <c r="IHD57" s="748"/>
      <c r="IHE57" s="748"/>
      <c r="IHF57" s="748"/>
      <c r="IHG57" s="748"/>
      <c r="IHH57" s="748"/>
      <c r="IHI57" s="747"/>
      <c r="IHJ57" s="748"/>
      <c r="IHK57" s="748"/>
      <c r="IHL57" s="748"/>
      <c r="IHM57" s="748"/>
      <c r="IHN57" s="748"/>
      <c r="IHO57" s="748"/>
      <c r="IHP57" s="748"/>
      <c r="IHQ57" s="748"/>
      <c r="IHR57" s="748"/>
      <c r="IHS57" s="748"/>
      <c r="IHT57" s="748"/>
      <c r="IHU57" s="748"/>
      <c r="IHV57" s="748"/>
      <c r="IHW57" s="748"/>
      <c r="IHX57" s="748"/>
      <c r="IHY57" s="748"/>
      <c r="IHZ57" s="748"/>
      <c r="IIA57" s="748"/>
      <c r="IIB57" s="748"/>
      <c r="IIC57" s="748"/>
      <c r="IID57" s="748"/>
      <c r="IIE57" s="748"/>
      <c r="IIF57" s="748"/>
      <c r="IIG57" s="748"/>
      <c r="IIH57" s="748"/>
      <c r="III57" s="748"/>
      <c r="IIJ57" s="748"/>
      <c r="IIK57" s="748"/>
      <c r="IIL57" s="748"/>
      <c r="IIM57" s="748"/>
      <c r="IIN57" s="747"/>
      <c r="IIO57" s="748"/>
      <c r="IIP57" s="748"/>
      <c r="IIQ57" s="748"/>
      <c r="IIR57" s="748"/>
      <c r="IIS57" s="748"/>
      <c r="IIT57" s="748"/>
      <c r="IIU57" s="748"/>
      <c r="IIV57" s="748"/>
      <c r="IIW57" s="748"/>
      <c r="IIX57" s="748"/>
      <c r="IIY57" s="748"/>
      <c r="IIZ57" s="748"/>
      <c r="IJA57" s="748"/>
      <c r="IJB57" s="748"/>
      <c r="IJC57" s="748"/>
      <c r="IJD57" s="748"/>
      <c r="IJE57" s="748"/>
      <c r="IJF57" s="748"/>
      <c r="IJG57" s="748"/>
      <c r="IJH57" s="748"/>
      <c r="IJI57" s="748"/>
      <c r="IJJ57" s="748"/>
      <c r="IJK57" s="748"/>
      <c r="IJL57" s="748"/>
      <c r="IJM57" s="748"/>
      <c r="IJN57" s="748"/>
      <c r="IJO57" s="748"/>
      <c r="IJP57" s="748"/>
      <c r="IJQ57" s="748"/>
      <c r="IJR57" s="748"/>
      <c r="IJS57" s="747"/>
      <c r="IJT57" s="748"/>
      <c r="IJU57" s="748"/>
      <c r="IJV57" s="748"/>
      <c r="IJW57" s="748"/>
      <c r="IJX57" s="748"/>
      <c r="IJY57" s="748"/>
      <c r="IJZ57" s="748"/>
      <c r="IKA57" s="748"/>
      <c r="IKB57" s="748"/>
      <c r="IKC57" s="748"/>
      <c r="IKD57" s="748"/>
      <c r="IKE57" s="748"/>
      <c r="IKF57" s="748"/>
      <c r="IKG57" s="748"/>
      <c r="IKH57" s="748"/>
      <c r="IKI57" s="748"/>
      <c r="IKJ57" s="748"/>
      <c r="IKK57" s="748"/>
      <c r="IKL57" s="748"/>
      <c r="IKM57" s="748"/>
      <c r="IKN57" s="748"/>
      <c r="IKO57" s="748"/>
      <c r="IKP57" s="748"/>
      <c r="IKQ57" s="748"/>
      <c r="IKR57" s="748"/>
      <c r="IKS57" s="748"/>
      <c r="IKT57" s="748"/>
      <c r="IKU57" s="748"/>
      <c r="IKV57" s="748"/>
      <c r="IKW57" s="748"/>
      <c r="IKX57" s="747"/>
      <c r="IKY57" s="748"/>
      <c r="IKZ57" s="748"/>
      <c r="ILA57" s="748"/>
      <c r="ILB57" s="748"/>
      <c r="ILC57" s="748"/>
      <c r="ILD57" s="748"/>
      <c r="ILE57" s="748"/>
      <c r="ILF57" s="748"/>
      <c r="ILG57" s="748"/>
      <c r="ILH57" s="748"/>
      <c r="ILI57" s="748"/>
      <c r="ILJ57" s="748"/>
      <c r="ILK57" s="748"/>
      <c r="ILL57" s="748"/>
      <c r="ILM57" s="748"/>
      <c r="ILN57" s="748"/>
      <c r="ILO57" s="748"/>
      <c r="ILP57" s="748"/>
      <c r="ILQ57" s="748"/>
      <c r="ILR57" s="748"/>
      <c r="ILS57" s="748"/>
      <c r="ILT57" s="748"/>
      <c r="ILU57" s="748"/>
      <c r="ILV57" s="748"/>
      <c r="ILW57" s="748"/>
      <c r="ILX57" s="748"/>
      <c r="ILY57" s="748"/>
      <c r="ILZ57" s="748"/>
      <c r="IMA57" s="748"/>
      <c r="IMB57" s="748"/>
      <c r="IMC57" s="747"/>
      <c r="IMD57" s="748"/>
      <c r="IME57" s="748"/>
      <c r="IMF57" s="748"/>
      <c r="IMG57" s="748"/>
      <c r="IMH57" s="748"/>
      <c r="IMI57" s="748"/>
      <c r="IMJ57" s="748"/>
      <c r="IMK57" s="748"/>
      <c r="IML57" s="748"/>
      <c r="IMM57" s="748"/>
      <c r="IMN57" s="748"/>
      <c r="IMO57" s="748"/>
      <c r="IMP57" s="748"/>
      <c r="IMQ57" s="748"/>
      <c r="IMR57" s="748"/>
      <c r="IMS57" s="748"/>
      <c r="IMT57" s="748"/>
      <c r="IMU57" s="748"/>
      <c r="IMV57" s="748"/>
      <c r="IMW57" s="748"/>
      <c r="IMX57" s="748"/>
      <c r="IMY57" s="748"/>
      <c r="IMZ57" s="748"/>
      <c r="INA57" s="748"/>
      <c r="INB57" s="748"/>
      <c r="INC57" s="748"/>
      <c r="IND57" s="748"/>
      <c r="INE57" s="748"/>
      <c r="INF57" s="748"/>
      <c r="ING57" s="748"/>
      <c r="INH57" s="747"/>
      <c r="INI57" s="748"/>
      <c r="INJ57" s="748"/>
      <c r="INK57" s="748"/>
      <c r="INL57" s="748"/>
      <c r="INM57" s="748"/>
      <c r="INN57" s="748"/>
      <c r="INO57" s="748"/>
      <c r="INP57" s="748"/>
      <c r="INQ57" s="748"/>
      <c r="INR57" s="748"/>
      <c r="INS57" s="748"/>
      <c r="INT57" s="748"/>
      <c r="INU57" s="748"/>
      <c r="INV57" s="748"/>
      <c r="INW57" s="748"/>
      <c r="INX57" s="748"/>
      <c r="INY57" s="748"/>
      <c r="INZ57" s="748"/>
      <c r="IOA57" s="748"/>
      <c r="IOB57" s="748"/>
      <c r="IOC57" s="748"/>
      <c r="IOD57" s="748"/>
      <c r="IOE57" s="748"/>
      <c r="IOF57" s="748"/>
      <c r="IOG57" s="748"/>
      <c r="IOH57" s="748"/>
      <c r="IOI57" s="748"/>
      <c r="IOJ57" s="748"/>
      <c r="IOK57" s="748"/>
      <c r="IOL57" s="748"/>
      <c r="IOM57" s="747"/>
      <c r="ION57" s="748"/>
      <c r="IOO57" s="748"/>
      <c r="IOP57" s="748"/>
      <c r="IOQ57" s="748"/>
      <c r="IOR57" s="748"/>
      <c r="IOS57" s="748"/>
      <c r="IOT57" s="748"/>
      <c r="IOU57" s="748"/>
      <c r="IOV57" s="748"/>
      <c r="IOW57" s="748"/>
      <c r="IOX57" s="748"/>
      <c r="IOY57" s="748"/>
      <c r="IOZ57" s="748"/>
      <c r="IPA57" s="748"/>
      <c r="IPB57" s="748"/>
      <c r="IPC57" s="748"/>
      <c r="IPD57" s="748"/>
      <c r="IPE57" s="748"/>
      <c r="IPF57" s="748"/>
      <c r="IPG57" s="748"/>
      <c r="IPH57" s="748"/>
      <c r="IPI57" s="748"/>
      <c r="IPJ57" s="748"/>
      <c r="IPK57" s="748"/>
      <c r="IPL57" s="748"/>
      <c r="IPM57" s="748"/>
      <c r="IPN57" s="748"/>
      <c r="IPO57" s="748"/>
      <c r="IPP57" s="748"/>
      <c r="IPQ57" s="748"/>
      <c r="IPR57" s="747"/>
      <c r="IPS57" s="748"/>
      <c r="IPT57" s="748"/>
      <c r="IPU57" s="748"/>
      <c r="IPV57" s="748"/>
      <c r="IPW57" s="748"/>
      <c r="IPX57" s="748"/>
      <c r="IPY57" s="748"/>
      <c r="IPZ57" s="748"/>
      <c r="IQA57" s="748"/>
      <c r="IQB57" s="748"/>
      <c r="IQC57" s="748"/>
      <c r="IQD57" s="748"/>
      <c r="IQE57" s="748"/>
      <c r="IQF57" s="748"/>
      <c r="IQG57" s="748"/>
      <c r="IQH57" s="748"/>
      <c r="IQI57" s="748"/>
      <c r="IQJ57" s="748"/>
      <c r="IQK57" s="748"/>
      <c r="IQL57" s="748"/>
      <c r="IQM57" s="748"/>
      <c r="IQN57" s="748"/>
      <c r="IQO57" s="748"/>
      <c r="IQP57" s="748"/>
      <c r="IQQ57" s="748"/>
      <c r="IQR57" s="748"/>
      <c r="IQS57" s="748"/>
      <c r="IQT57" s="748"/>
      <c r="IQU57" s="748"/>
      <c r="IQV57" s="748"/>
      <c r="IQW57" s="747"/>
      <c r="IQX57" s="748"/>
      <c r="IQY57" s="748"/>
      <c r="IQZ57" s="748"/>
      <c r="IRA57" s="748"/>
      <c r="IRB57" s="748"/>
      <c r="IRC57" s="748"/>
      <c r="IRD57" s="748"/>
      <c r="IRE57" s="748"/>
      <c r="IRF57" s="748"/>
      <c r="IRG57" s="748"/>
      <c r="IRH57" s="748"/>
      <c r="IRI57" s="748"/>
      <c r="IRJ57" s="748"/>
      <c r="IRK57" s="748"/>
      <c r="IRL57" s="748"/>
      <c r="IRM57" s="748"/>
      <c r="IRN57" s="748"/>
      <c r="IRO57" s="748"/>
      <c r="IRP57" s="748"/>
      <c r="IRQ57" s="748"/>
      <c r="IRR57" s="748"/>
      <c r="IRS57" s="748"/>
      <c r="IRT57" s="748"/>
      <c r="IRU57" s="748"/>
      <c r="IRV57" s="748"/>
      <c r="IRW57" s="748"/>
      <c r="IRX57" s="748"/>
      <c r="IRY57" s="748"/>
      <c r="IRZ57" s="748"/>
      <c r="ISA57" s="748"/>
      <c r="ISB57" s="747"/>
      <c r="ISC57" s="748"/>
      <c r="ISD57" s="748"/>
      <c r="ISE57" s="748"/>
      <c r="ISF57" s="748"/>
      <c r="ISG57" s="748"/>
      <c r="ISH57" s="748"/>
      <c r="ISI57" s="748"/>
      <c r="ISJ57" s="748"/>
      <c r="ISK57" s="748"/>
      <c r="ISL57" s="748"/>
      <c r="ISM57" s="748"/>
      <c r="ISN57" s="748"/>
      <c r="ISO57" s="748"/>
      <c r="ISP57" s="748"/>
      <c r="ISQ57" s="748"/>
      <c r="ISR57" s="748"/>
      <c r="ISS57" s="748"/>
      <c r="IST57" s="748"/>
      <c r="ISU57" s="748"/>
      <c r="ISV57" s="748"/>
      <c r="ISW57" s="748"/>
      <c r="ISX57" s="748"/>
      <c r="ISY57" s="748"/>
      <c r="ISZ57" s="748"/>
      <c r="ITA57" s="748"/>
      <c r="ITB57" s="748"/>
      <c r="ITC57" s="748"/>
      <c r="ITD57" s="748"/>
      <c r="ITE57" s="748"/>
      <c r="ITF57" s="748"/>
      <c r="ITG57" s="747"/>
      <c r="ITH57" s="748"/>
      <c r="ITI57" s="748"/>
      <c r="ITJ57" s="748"/>
      <c r="ITK57" s="748"/>
      <c r="ITL57" s="748"/>
      <c r="ITM57" s="748"/>
      <c r="ITN57" s="748"/>
      <c r="ITO57" s="748"/>
      <c r="ITP57" s="748"/>
      <c r="ITQ57" s="748"/>
      <c r="ITR57" s="748"/>
      <c r="ITS57" s="748"/>
      <c r="ITT57" s="748"/>
      <c r="ITU57" s="748"/>
      <c r="ITV57" s="748"/>
      <c r="ITW57" s="748"/>
      <c r="ITX57" s="748"/>
      <c r="ITY57" s="748"/>
      <c r="ITZ57" s="748"/>
      <c r="IUA57" s="748"/>
      <c r="IUB57" s="748"/>
      <c r="IUC57" s="748"/>
      <c r="IUD57" s="748"/>
      <c r="IUE57" s="748"/>
      <c r="IUF57" s="748"/>
      <c r="IUG57" s="748"/>
      <c r="IUH57" s="748"/>
      <c r="IUI57" s="748"/>
      <c r="IUJ57" s="748"/>
      <c r="IUK57" s="748"/>
      <c r="IUL57" s="747"/>
      <c r="IUM57" s="748"/>
      <c r="IUN57" s="748"/>
      <c r="IUO57" s="748"/>
      <c r="IUP57" s="748"/>
      <c r="IUQ57" s="748"/>
      <c r="IUR57" s="748"/>
      <c r="IUS57" s="748"/>
      <c r="IUT57" s="748"/>
      <c r="IUU57" s="748"/>
      <c r="IUV57" s="748"/>
      <c r="IUW57" s="748"/>
      <c r="IUX57" s="748"/>
      <c r="IUY57" s="748"/>
      <c r="IUZ57" s="748"/>
      <c r="IVA57" s="748"/>
      <c r="IVB57" s="748"/>
      <c r="IVC57" s="748"/>
      <c r="IVD57" s="748"/>
      <c r="IVE57" s="748"/>
      <c r="IVF57" s="748"/>
      <c r="IVG57" s="748"/>
      <c r="IVH57" s="748"/>
      <c r="IVI57" s="748"/>
      <c r="IVJ57" s="748"/>
      <c r="IVK57" s="748"/>
      <c r="IVL57" s="748"/>
      <c r="IVM57" s="748"/>
      <c r="IVN57" s="748"/>
      <c r="IVO57" s="748"/>
      <c r="IVP57" s="748"/>
      <c r="IVQ57" s="747"/>
      <c r="IVR57" s="748"/>
      <c r="IVS57" s="748"/>
      <c r="IVT57" s="748"/>
      <c r="IVU57" s="748"/>
      <c r="IVV57" s="748"/>
      <c r="IVW57" s="748"/>
      <c r="IVX57" s="748"/>
      <c r="IVY57" s="748"/>
      <c r="IVZ57" s="748"/>
      <c r="IWA57" s="748"/>
      <c r="IWB57" s="748"/>
      <c r="IWC57" s="748"/>
      <c r="IWD57" s="748"/>
      <c r="IWE57" s="748"/>
      <c r="IWF57" s="748"/>
      <c r="IWG57" s="748"/>
      <c r="IWH57" s="748"/>
      <c r="IWI57" s="748"/>
      <c r="IWJ57" s="748"/>
      <c r="IWK57" s="748"/>
      <c r="IWL57" s="748"/>
      <c r="IWM57" s="748"/>
      <c r="IWN57" s="748"/>
      <c r="IWO57" s="748"/>
      <c r="IWP57" s="748"/>
      <c r="IWQ57" s="748"/>
      <c r="IWR57" s="748"/>
      <c r="IWS57" s="748"/>
      <c r="IWT57" s="748"/>
      <c r="IWU57" s="748"/>
      <c r="IWV57" s="747"/>
      <c r="IWW57" s="748"/>
      <c r="IWX57" s="748"/>
      <c r="IWY57" s="748"/>
      <c r="IWZ57" s="748"/>
      <c r="IXA57" s="748"/>
      <c r="IXB57" s="748"/>
      <c r="IXC57" s="748"/>
      <c r="IXD57" s="748"/>
      <c r="IXE57" s="748"/>
      <c r="IXF57" s="748"/>
      <c r="IXG57" s="748"/>
      <c r="IXH57" s="748"/>
      <c r="IXI57" s="748"/>
      <c r="IXJ57" s="748"/>
      <c r="IXK57" s="748"/>
      <c r="IXL57" s="748"/>
      <c r="IXM57" s="748"/>
      <c r="IXN57" s="748"/>
      <c r="IXO57" s="748"/>
      <c r="IXP57" s="748"/>
      <c r="IXQ57" s="748"/>
      <c r="IXR57" s="748"/>
      <c r="IXS57" s="748"/>
      <c r="IXT57" s="748"/>
      <c r="IXU57" s="748"/>
      <c r="IXV57" s="748"/>
      <c r="IXW57" s="748"/>
      <c r="IXX57" s="748"/>
      <c r="IXY57" s="748"/>
      <c r="IXZ57" s="748"/>
      <c r="IYA57" s="747"/>
      <c r="IYB57" s="748"/>
      <c r="IYC57" s="748"/>
      <c r="IYD57" s="748"/>
      <c r="IYE57" s="748"/>
      <c r="IYF57" s="748"/>
      <c r="IYG57" s="748"/>
      <c r="IYH57" s="748"/>
      <c r="IYI57" s="748"/>
      <c r="IYJ57" s="748"/>
      <c r="IYK57" s="748"/>
      <c r="IYL57" s="748"/>
      <c r="IYM57" s="748"/>
      <c r="IYN57" s="748"/>
      <c r="IYO57" s="748"/>
      <c r="IYP57" s="748"/>
      <c r="IYQ57" s="748"/>
      <c r="IYR57" s="748"/>
      <c r="IYS57" s="748"/>
      <c r="IYT57" s="748"/>
      <c r="IYU57" s="748"/>
      <c r="IYV57" s="748"/>
      <c r="IYW57" s="748"/>
      <c r="IYX57" s="748"/>
      <c r="IYY57" s="748"/>
      <c r="IYZ57" s="748"/>
      <c r="IZA57" s="748"/>
      <c r="IZB57" s="748"/>
      <c r="IZC57" s="748"/>
      <c r="IZD57" s="748"/>
      <c r="IZE57" s="748"/>
      <c r="IZF57" s="747"/>
      <c r="IZG57" s="748"/>
      <c r="IZH57" s="748"/>
      <c r="IZI57" s="748"/>
      <c r="IZJ57" s="748"/>
      <c r="IZK57" s="748"/>
      <c r="IZL57" s="748"/>
      <c r="IZM57" s="748"/>
      <c r="IZN57" s="748"/>
      <c r="IZO57" s="748"/>
      <c r="IZP57" s="748"/>
      <c r="IZQ57" s="748"/>
      <c r="IZR57" s="748"/>
      <c r="IZS57" s="748"/>
      <c r="IZT57" s="748"/>
      <c r="IZU57" s="748"/>
      <c r="IZV57" s="748"/>
      <c r="IZW57" s="748"/>
      <c r="IZX57" s="748"/>
      <c r="IZY57" s="748"/>
      <c r="IZZ57" s="748"/>
      <c r="JAA57" s="748"/>
      <c r="JAB57" s="748"/>
      <c r="JAC57" s="748"/>
      <c r="JAD57" s="748"/>
      <c r="JAE57" s="748"/>
      <c r="JAF57" s="748"/>
      <c r="JAG57" s="748"/>
      <c r="JAH57" s="748"/>
      <c r="JAI57" s="748"/>
      <c r="JAJ57" s="748"/>
      <c r="JAK57" s="747"/>
      <c r="JAL57" s="748"/>
      <c r="JAM57" s="748"/>
      <c r="JAN57" s="748"/>
      <c r="JAO57" s="748"/>
      <c r="JAP57" s="748"/>
      <c r="JAQ57" s="748"/>
      <c r="JAR57" s="748"/>
      <c r="JAS57" s="748"/>
      <c r="JAT57" s="748"/>
      <c r="JAU57" s="748"/>
      <c r="JAV57" s="748"/>
      <c r="JAW57" s="748"/>
      <c r="JAX57" s="748"/>
      <c r="JAY57" s="748"/>
      <c r="JAZ57" s="748"/>
      <c r="JBA57" s="748"/>
      <c r="JBB57" s="748"/>
      <c r="JBC57" s="748"/>
      <c r="JBD57" s="748"/>
      <c r="JBE57" s="748"/>
      <c r="JBF57" s="748"/>
      <c r="JBG57" s="748"/>
      <c r="JBH57" s="748"/>
      <c r="JBI57" s="748"/>
      <c r="JBJ57" s="748"/>
      <c r="JBK57" s="748"/>
      <c r="JBL57" s="748"/>
      <c r="JBM57" s="748"/>
      <c r="JBN57" s="748"/>
      <c r="JBO57" s="748"/>
      <c r="JBP57" s="747"/>
      <c r="JBQ57" s="748"/>
      <c r="JBR57" s="748"/>
      <c r="JBS57" s="748"/>
      <c r="JBT57" s="748"/>
      <c r="JBU57" s="748"/>
      <c r="JBV57" s="748"/>
      <c r="JBW57" s="748"/>
      <c r="JBX57" s="748"/>
      <c r="JBY57" s="748"/>
      <c r="JBZ57" s="748"/>
      <c r="JCA57" s="748"/>
      <c r="JCB57" s="748"/>
      <c r="JCC57" s="748"/>
      <c r="JCD57" s="748"/>
      <c r="JCE57" s="748"/>
      <c r="JCF57" s="748"/>
      <c r="JCG57" s="748"/>
      <c r="JCH57" s="748"/>
      <c r="JCI57" s="748"/>
      <c r="JCJ57" s="748"/>
      <c r="JCK57" s="748"/>
      <c r="JCL57" s="748"/>
      <c r="JCM57" s="748"/>
      <c r="JCN57" s="748"/>
      <c r="JCO57" s="748"/>
      <c r="JCP57" s="748"/>
      <c r="JCQ57" s="748"/>
      <c r="JCR57" s="748"/>
      <c r="JCS57" s="748"/>
      <c r="JCT57" s="748"/>
      <c r="JCU57" s="747"/>
      <c r="JCV57" s="748"/>
      <c r="JCW57" s="748"/>
      <c r="JCX57" s="748"/>
      <c r="JCY57" s="748"/>
      <c r="JCZ57" s="748"/>
      <c r="JDA57" s="748"/>
      <c r="JDB57" s="748"/>
      <c r="JDC57" s="748"/>
      <c r="JDD57" s="748"/>
      <c r="JDE57" s="748"/>
      <c r="JDF57" s="748"/>
      <c r="JDG57" s="748"/>
      <c r="JDH57" s="748"/>
      <c r="JDI57" s="748"/>
      <c r="JDJ57" s="748"/>
      <c r="JDK57" s="748"/>
      <c r="JDL57" s="748"/>
      <c r="JDM57" s="748"/>
      <c r="JDN57" s="748"/>
      <c r="JDO57" s="748"/>
      <c r="JDP57" s="748"/>
      <c r="JDQ57" s="748"/>
      <c r="JDR57" s="748"/>
      <c r="JDS57" s="748"/>
      <c r="JDT57" s="748"/>
      <c r="JDU57" s="748"/>
      <c r="JDV57" s="748"/>
      <c r="JDW57" s="748"/>
      <c r="JDX57" s="748"/>
      <c r="JDY57" s="748"/>
      <c r="JDZ57" s="747"/>
      <c r="JEA57" s="748"/>
      <c r="JEB57" s="748"/>
      <c r="JEC57" s="748"/>
      <c r="JED57" s="748"/>
      <c r="JEE57" s="748"/>
      <c r="JEF57" s="748"/>
      <c r="JEG57" s="748"/>
      <c r="JEH57" s="748"/>
      <c r="JEI57" s="748"/>
      <c r="JEJ57" s="748"/>
      <c r="JEK57" s="748"/>
      <c r="JEL57" s="748"/>
      <c r="JEM57" s="748"/>
      <c r="JEN57" s="748"/>
      <c r="JEO57" s="748"/>
      <c r="JEP57" s="748"/>
      <c r="JEQ57" s="748"/>
      <c r="JER57" s="748"/>
      <c r="JES57" s="748"/>
      <c r="JET57" s="748"/>
      <c r="JEU57" s="748"/>
      <c r="JEV57" s="748"/>
      <c r="JEW57" s="748"/>
      <c r="JEX57" s="748"/>
      <c r="JEY57" s="748"/>
      <c r="JEZ57" s="748"/>
      <c r="JFA57" s="748"/>
      <c r="JFB57" s="748"/>
      <c r="JFC57" s="748"/>
      <c r="JFD57" s="748"/>
      <c r="JFE57" s="747"/>
      <c r="JFF57" s="748"/>
      <c r="JFG57" s="748"/>
      <c r="JFH57" s="748"/>
      <c r="JFI57" s="748"/>
      <c r="JFJ57" s="748"/>
      <c r="JFK57" s="748"/>
      <c r="JFL57" s="748"/>
      <c r="JFM57" s="748"/>
      <c r="JFN57" s="748"/>
      <c r="JFO57" s="748"/>
      <c r="JFP57" s="748"/>
      <c r="JFQ57" s="748"/>
      <c r="JFR57" s="748"/>
      <c r="JFS57" s="748"/>
      <c r="JFT57" s="748"/>
      <c r="JFU57" s="748"/>
      <c r="JFV57" s="748"/>
      <c r="JFW57" s="748"/>
      <c r="JFX57" s="748"/>
      <c r="JFY57" s="748"/>
      <c r="JFZ57" s="748"/>
      <c r="JGA57" s="748"/>
      <c r="JGB57" s="748"/>
      <c r="JGC57" s="748"/>
      <c r="JGD57" s="748"/>
      <c r="JGE57" s="748"/>
      <c r="JGF57" s="748"/>
      <c r="JGG57" s="748"/>
      <c r="JGH57" s="748"/>
      <c r="JGI57" s="748"/>
      <c r="JGJ57" s="747"/>
      <c r="JGK57" s="748"/>
      <c r="JGL57" s="748"/>
      <c r="JGM57" s="748"/>
      <c r="JGN57" s="748"/>
      <c r="JGO57" s="748"/>
      <c r="JGP57" s="748"/>
      <c r="JGQ57" s="748"/>
      <c r="JGR57" s="748"/>
      <c r="JGS57" s="748"/>
      <c r="JGT57" s="748"/>
      <c r="JGU57" s="748"/>
      <c r="JGV57" s="748"/>
      <c r="JGW57" s="748"/>
      <c r="JGX57" s="748"/>
      <c r="JGY57" s="748"/>
      <c r="JGZ57" s="748"/>
      <c r="JHA57" s="748"/>
      <c r="JHB57" s="748"/>
      <c r="JHC57" s="748"/>
      <c r="JHD57" s="748"/>
      <c r="JHE57" s="748"/>
      <c r="JHF57" s="748"/>
      <c r="JHG57" s="748"/>
      <c r="JHH57" s="748"/>
      <c r="JHI57" s="748"/>
      <c r="JHJ57" s="748"/>
      <c r="JHK57" s="748"/>
      <c r="JHL57" s="748"/>
      <c r="JHM57" s="748"/>
      <c r="JHN57" s="748"/>
      <c r="JHO57" s="747"/>
      <c r="JHP57" s="748"/>
      <c r="JHQ57" s="748"/>
      <c r="JHR57" s="748"/>
      <c r="JHS57" s="748"/>
      <c r="JHT57" s="748"/>
      <c r="JHU57" s="748"/>
      <c r="JHV57" s="748"/>
      <c r="JHW57" s="748"/>
      <c r="JHX57" s="748"/>
      <c r="JHY57" s="748"/>
      <c r="JHZ57" s="748"/>
      <c r="JIA57" s="748"/>
      <c r="JIB57" s="748"/>
      <c r="JIC57" s="748"/>
      <c r="JID57" s="748"/>
      <c r="JIE57" s="748"/>
      <c r="JIF57" s="748"/>
      <c r="JIG57" s="748"/>
      <c r="JIH57" s="748"/>
      <c r="JII57" s="748"/>
      <c r="JIJ57" s="748"/>
      <c r="JIK57" s="748"/>
      <c r="JIL57" s="748"/>
      <c r="JIM57" s="748"/>
      <c r="JIN57" s="748"/>
      <c r="JIO57" s="748"/>
      <c r="JIP57" s="748"/>
      <c r="JIQ57" s="748"/>
      <c r="JIR57" s="748"/>
      <c r="JIS57" s="748"/>
      <c r="JIT57" s="747"/>
      <c r="JIU57" s="748"/>
      <c r="JIV57" s="748"/>
      <c r="JIW57" s="748"/>
      <c r="JIX57" s="748"/>
      <c r="JIY57" s="748"/>
      <c r="JIZ57" s="748"/>
      <c r="JJA57" s="748"/>
      <c r="JJB57" s="748"/>
      <c r="JJC57" s="748"/>
      <c r="JJD57" s="748"/>
      <c r="JJE57" s="748"/>
      <c r="JJF57" s="748"/>
      <c r="JJG57" s="748"/>
      <c r="JJH57" s="748"/>
      <c r="JJI57" s="748"/>
      <c r="JJJ57" s="748"/>
      <c r="JJK57" s="748"/>
      <c r="JJL57" s="748"/>
      <c r="JJM57" s="748"/>
      <c r="JJN57" s="748"/>
      <c r="JJO57" s="748"/>
      <c r="JJP57" s="748"/>
      <c r="JJQ57" s="748"/>
      <c r="JJR57" s="748"/>
      <c r="JJS57" s="748"/>
      <c r="JJT57" s="748"/>
      <c r="JJU57" s="748"/>
      <c r="JJV57" s="748"/>
      <c r="JJW57" s="748"/>
      <c r="JJX57" s="748"/>
      <c r="JJY57" s="747"/>
      <c r="JJZ57" s="748"/>
      <c r="JKA57" s="748"/>
      <c r="JKB57" s="748"/>
      <c r="JKC57" s="748"/>
      <c r="JKD57" s="748"/>
      <c r="JKE57" s="748"/>
      <c r="JKF57" s="748"/>
      <c r="JKG57" s="748"/>
      <c r="JKH57" s="748"/>
      <c r="JKI57" s="748"/>
      <c r="JKJ57" s="748"/>
      <c r="JKK57" s="748"/>
      <c r="JKL57" s="748"/>
      <c r="JKM57" s="748"/>
      <c r="JKN57" s="748"/>
      <c r="JKO57" s="748"/>
      <c r="JKP57" s="748"/>
      <c r="JKQ57" s="748"/>
      <c r="JKR57" s="748"/>
      <c r="JKS57" s="748"/>
      <c r="JKT57" s="748"/>
      <c r="JKU57" s="748"/>
      <c r="JKV57" s="748"/>
      <c r="JKW57" s="748"/>
      <c r="JKX57" s="748"/>
      <c r="JKY57" s="748"/>
      <c r="JKZ57" s="748"/>
      <c r="JLA57" s="748"/>
      <c r="JLB57" s="748"/>
      <c r="JLC57" s="748"/>
      <c r="JLD57" s="747"/>
      <c r="JLE57" s="748"/>
      <c r="JLF57" s="748"/>
      <c r="JLG57" s="748"/>
      <c r="JLH57" s="748"/>
      <c r="JLI57" s="748"/>
      <c r="JLJ57" s="748"/>
      <c r="JLK57" s="748"/>
      <c r="JLL57" s="748"/>
      <c r="JLM57" s="748"/>
      <c r="JLN57" s="748"/>
      <c r="JLO57" s="748"/>
      <c r="JLP57" s="748"/>
      <c r="JLQ57" s="748"/>
      <c r="JLR57" s="748"/>
      <c r="JLS57" s="748"/>
      <c r="JLT57" s="748"/>
      <c r="JLU57" s="748"/>
      <c r="JLV57" s="748"/>
      <c r="JLW57" s="748"/>
      <c r="JLX57" s="748"/>
      <c r="JLY57" s="748"/>
      <c r="JLZ57" s="748"/>
      <c r="JMA57" s="748"/>
      <c r="JMB57" s="748"/>
      <c r="JMC57" s="748"/>
      <c r="JMD57" s="748"/>
      <c r="JME57" s="748"/>
      <c r="JMF57" s="748"/>
      <c r="JMG57" s="748"/>
      <c r="JMH57" s="748"/>
      <c r="JMI57" s="747"/>
      <c r="JMJ57" s="748"/>
      <c r="JMK57" s="748"/>
      <c r="JML57" s="748"/>
      <c r="JMM57" s="748"/>
      <c r="JMN57" s="748"/>
      <c r="JMO57" s="748"/>
      <c r="JMP57" s="748"/>
      <c r="JMQ57" s="748"/>
      <c r="JMR57" s="748"/>
      <c r="JMS57" s="748"/>
      <c r="JMT57" s="748"/>
      <c r="JMU57" s="748"/>
      <c r="JMV57" s="748"/>
      <c r="JMW57" s="748"/>
      <c r="JMX57" s="748"/>
      <c r="JMY57" s="748"/>
      <c r="JMZ57" s="748"/>
      <c r="JNA57" s="748"/>
      <c r="JNB57" s="748"/>
      <c r="JNC57" s="748"/>
      <c r="JND57" s="748"/>
      <c r="JNE57" s="748"/>
      <c r="JNF57" s="748"/>
      <c r="JNG57" s="748"/>
      <c r="JNH57" s="748"/>
      <c r="JNI57" s="748"/>
      <c r="JNJ57" s="748"/>
      <c r="JNK57" s="748"/>
      <c r="JNL57" s="748"/>
      <c r="JNM57" s="748"/>
      <c r="JNN57" s="747"/>
      <c r="JNO57" s="748"/>
      <c r="JNP57" s="748"/>
      <c r="JNQ57" s="748"/>
      <c r="JNR57" s="748"/>
      <c r="JNS57" s="748"/>
      <c r="JNT57" s="748"/>
      <c r="JNU57" s="748"/>
      <c r="JNV57" s="748"/>
      <c r="JNW57" s="748"/>
      <c r="JNX57" s="748"/>
      <c r="JNY57" s="748"/>
      <c r="JNZ57" s="748"/>
      <c r="JOA57" s="748"/>
      <c r="JOB57" s="748"/>
      <c r="JOC57" s="748"/>
      <c r="JOD57" s="748"/>
      <c r="JOE57" s="748"/>
      <c r="JOF57" s="748"/>
      <c r="JOG57" s="748"/>
      <c r="JOH57" s="748"/>
      <c r="JOI57" s="748"/>
      <c r="JOJ57" s="748"/>
      <c r="JOK57" s="748"/>
      <c r="JOL57" s="748"/>
      <c r="JOM57" s="748"/>
      <c r="JON57" s="748"/>
      <c r="JOO57" s="748"/>
      <c r="JOP57" s="748"/>
      <c r="JOQ57" s="748"/>
      <c r="JOR57" s="748"/>
      <c r="JOS57" s="747"/>
      <c r="JOT57" s="748"/>
      <c r="JOU57" s="748"/>
      <c r="JOV57" s="748"/>
      <c r="JOW57" s="748"/>
      <c r="JOX57" s="748"/>
      <c r="JOY57" s="748"/>
      <c r="JOZ57" s="748"/>
      <c r="JPA57" s="748"/>
      <c r="JPB57" s="748"/>
      <c r="JPC57" s="748"/>
      <c r="JPD57" s="748"/>
      <c r="JPE57" s="748"/>
      <c r="JPF57" s="748"/>
      <c r="JPG57" s="748"/>
      <c r="JPH57" s="748"/>
      <c r="JPI57" s="748"/>
      <c r="JPJ57" s="748"/>
      <c r="JPK57" s="748"/>
      <c r="JPL57" s="748"/>
      <c r="JPM57" s="748"/>
      <c r="JPN57" s="748"/>
      <c r="JPO57" s="748"/>
      <c r="JPP57" s="748"/>
      <c r="JPQ57" s="748"/>
      <c r="JPR57" s="748"/>
      <c r="JPS57" s="748"/>
      <c r="JPT57" s="748"/>
      <c r="JPU57" s="748"/>
      <c r="JPV57" s="748"/>
      <c r="JPW57" s="748"/>
      <c r="JPX57" s="747"/>
      <c r="JPY57" s="748"/>
      <c r="JPZ57" s="748"/>
      <c r="JQA57" s="748"/>
      <c r="JQB57" s="748"/>
      <c r="JQC57" s="748"/>
      <c r="JQD57" s="748"/>
      <c r="JQE57" s="748"/>
      <c r="JQF57" s="748"/>
      <c r="JQG57" s="748"/>
      <c r="JQH57" s="748"/>
      <c r="JQI57" s="748"/>
      <c r="JQJ57" s="748"/>
      <c r="JQK57" s="748"/>
      <c r="JQL57" s="748"/>
      <c r="JQM57" s="748"/>
      <c r="JQN57" s="748"/>
      <c r="JQO57" s="748"/>
      <c r="JQP57" s="748"/>
      <c r="JQQ57" s="748"/>
      <c r="JQR57" s="748"/>
      <c r="JQS57" s="748"/>
      <c r="JQT57" s="748"/>
      <c r="JQU57" s="748"/>
      <c r="JQV57" s="748"/>
      <c r="JQW57" s="748"/>
      <c r="JQX57" s="748"/>
      <c r="JQY57" s="748"/>
      <c r="JQZ57" s="748"/>
      <c r="JRA57" s="748"/>
      <c r="JRB57" s="748"/>
      <c r="JRC57" s="747"/>
      <c r="JRD57" s="748"/>
      <c r="JRE57" s="748"/>
      <c r="JRF57" s="748"/>
      <c r="JRG57" s="748"/>
      <c r="JRH57" s="748"/>
      <c r="JRI57" s="748"/>
      <c r="JRJ57" s="748"/>
      <c r="JRK57" s="748"/>
      <c r="JRL57" s="748"/>
      <c r="JRM57" s="748"/>
      <c r="JRN57" s="748"/>
      <c r="JRO57" s="748"/>
      <c r="JRP57" s="748"/>
      <c r="JRQ57" s="748"/>
      <c r="JRR57" s="748"/>
      <c r="JRS57" s="748"/>
      <c r="JRT57" s="748"/>
      <c r="JRU57" s="748"/>
      <c r="JRV57" s="748"/>
      <c r="JRW57" s="748"/>
      <c r="JRX57" s="748"/>
      <c r="JRY57" s="748"/>
      <c r="JRZ57" s="748"/>
      <c r="JSA57" s="748"/>
      <c r="JSB57" s="748"/>
      <c r="JSC57" s="748"/>
      <c r="JSD57" s="748"/>
      <c r="JSE57" s="748"/>
      <c r="JSF57" s="748"/>
      <c r="JSG57" s="748"/>
      <c r="JSH57" s="747"/>
      <c r="JSI57" s="748"/>
      <c r="JSJ57" s="748"/>
      <c r="JSK57" s="748"/>
      <c r="JSL57" s="748"/>
      <c r="JSM57" s="748"/>
      <c r="JSN57" s="748"/>
      <c r="JSO57" s="748"/>
      <c r="JSP57" s="748"/>
      <c r="JSQ57" s="748"/>
      <c r="JSR57" s="748"/>
      <c r="JSS57" s="748"/>
      <c r="JST57" s="748"/>
      <c r="JSU57" s="748"/>
      <c r="JSV57" s="748"/>
      <c r="JSW57" s="748"/>
      <c r="JSX57" s="748"/>
      <c r="JSY57" s="748"/>
      <c r="JSZ57" s="748"/>
      <c r="JTA57" s="748"/>
      <c r="JTB57" s="748"/>
      <c r="JTC57" s="748"/>
      <c r="JTD57" s="748"/>
      <c r="JTE57" s="748"/>
      <c r="JTF57" s="748"/>
      <c r="JTG57" s="748"/>
      <c r="JTH57" s="748"/>
      <c r="JTI57" s="748"/>
      <c r="JTJ57" s="748"/>
      <c r="JTK57" s="748"/>
      <c r="JTL57" s="748"/>
      <c r="JTM57" s="747"/>
      <c r="JTN57" s="748"/>
      <c r="JTO57" s="748"/>
      <c r="JTP57" s="748"/>
      <c r="JTQ57" s="748"/>
      <c r="JTR57" s="748"/>
      <c r="JTS57" s="748"/>
      <c r="JTT57" s="748"/>
      <c r="JTU57" s="748"/>
      <c r="JTV57" s="748"/>
      <c r="JTW57" s="748"/>
      <c r="JTX57" s="748"/>
      <c r="JTY57" s="748"/>
      <c r="JTZ57" s="748"/>
      <c r="JUA57" s="748"/>
      <c r="JUB57" s="748"/>
      <c r="JUC57" s="748"/>
      <c r="JUD57" s="748"/>
      <c r="JUE57" s="748"/>
      <c r="JUF57" s="748"/>
      <c r="JUG57" s="748"/>
      <c r="JUH57" s="748"/>
      <c r="JUI57" s="748"/>
      <c r="JUJ57" s="748"/>
      <c r="JUK57" s="748"/>
      <c r="JUL57" s="748"/>
      <c r="JUM57" s="748"/>
      <c r="JUN57" s="748"/>
      <c r="JUO57" s="748"/>
      <c r="JUP57" s="748"/>
      <c r="JUQ57" s="748"/>
      <c r="JUR57" s="747"/>
      <c r="JUS57" s="748"/>
      <c r="JUT57" s="748"/>
      <c r="JUU57" s="748"/>
      <c r="JUV57" s="748"/>
      <c r="JUW57" s="748"/>
      <c r="JUX57" s="748"/>
      <c r="JUY57" s="748"/>
      <c r="JUZ57" s="748"/>
      <c r="JVA57" s="748"/>
      <c r="JVB57" s="748"/>
      <c r="JVC57" s="748"/>
      <c r="JVD57" s="748"/>
      <c r="JVE57" s="748"/>
      <c r="JVF57" s="748"/>
      <c r="JVG57" s="748"/>
      <c r="JVH57" s="748"/>
      <c r="JVI57" s="748"/>
      <c r="JVJ57" s="748"/>
      <c r="JVK57" s="748"/>
      <c r="JVL57" s="748"/>
      <c r="JVM57" s="748"/>
      <c r="JVN57" s="748"/>
      <c r="JVO57" s="748"/>
      <c r="JVP57" s="748"/>
      <c r="JVQ57" s="748"/>
      <c r="JVR57" s="748"/>
      <c r="JVS57" s="748"/>
      <c r="JVT57" s="748"/>
      <c r="JVU57" s="748"/>
      <c r="JVV57" s="748"/>
      <c r="JVW57" s="747"/>
      <c r="JVX57" s="748"/>
      <c r="JVY57" s="748"/>
      <c r="JVZ57" s="748"/>
      <c r="JWA57" s="748"/>
      <c r="JWB57" s="748"/>
      <c r="JWC57" s="748"/>
      <c r="JWD57" s="748"/>
      <c r="JWE57" s="748"/>
      <c r="JWF57" s="748"/>
      <c r="JWG57" s="748"/>
      <c r="JWH57" s="748"/>
      <c r="JWI57" s="748"/>
      <c r="JWJ57" s="748"/>
      <c r="JWK57" s="748"/>
      <c r="JWL57" s="748"/>
      <c r="JWM57" s="748"/>
      <c r="JWN57" s="748"/>
      <c r="JWO57" s="748"/>
      <c r="JWP57" s="748"/>
      <c r="JWQ57" s="748"/>
      <c r="JWR57" s="748"/>
      <c r="JWS57" s="748"/>
      <c r="JWT57" s="748"/>
      <c r="JWU57" s="748"/>
      <c r="JWV57" s="748"/>
      <c r="JWW57" s="748"/>
      <c r="JWX57" s="748"/>
      <c r="JWY57" s="748"/>
      <c r="JWZ57" s="748"/>
      <c r="JXA57" s="748"/>
      <c r="JXB57" s="747"/>
      <c r="JXC57" s="748"/>
      <c r="JXD57" s="748"/>
      <c r="JXE57" s="748"/>
      <c r="JXF57" s="748"/>
      <c r="JXG57" s="748"/>
      <c r="JXH57" s="748"/>
      <c r="JXI57" s="748"/>
      <c r="JXJ57" s="748"/>
      <c r="JXK57" s="748"/>
      <c r="JXL57" s="748"/>
      <c r="JXM57" s="748"/>
      <c r="JXN57" s="748"/>
      <c r="JXO57" s="748"/>
      <c r="JXP57" s="748"/>
      <c r="JXQ57" s="748"/>
      <c r="JXR57" s="748"/>
      <c r="JXS57" s="748"/>
      <c r="JXT57" s="748"/>
      <c r="JXU57" s="748"/>
      <c r="JXV57" s="748"/>
      <c r="JXW57" s="748"/>
      <c r="JXX57" s="748"/>
      <c r="JXY57" s="748"/>
      <c r="JXZ57" s="748"/>
      <c r="JYA57" s="748"/>
      <c r="JYB57" s="748"/>
      <c r="JYC57" s="748"/>
      <c r="JYD57" s="748"/>
      <c r="JYE57" s="748"/>
      <c r="JYF57" s="748"/>
      <c r="JYG57" s="747"/>
      <c r="JYH57" s="748"/>
      <c r="JYI57" s="748"/>
      <c r="JYJ57" s="748"/>
      <c r="JYK57" s="748"/>
      <c r="JYL57" s="748"/>
      <c r="JYM57" s="748"/>
      <c r="JYN57" s="748"/>
      <c r="JYO57" s="748"/>
      <c r="JYP57" s="748"/>
      <c r="JYQ57" s="748"/>
      <c r="JYR57" s="748"/>
      <c r="JYS57" s="748"/>
      <c r="JYT57" s="748"/>
      <c r="JYU57" s="748"/>
      <c r="JYV57" s="748"/>
      <c r="JYW57" s="748"/>
      <c r="JYX57" s="748"/>
      <c r="JYY57" s="748"/>
      <c r="JYZ57" s="748"/>
      <c r="JZA57" s="748"/>
      <c r="JZB57" s="748"/>
      <c r="JZC57" s="748"/>
      <c r="JZD57" s="748"/>
      <c r="JZE57" s="748"/>
      <c r="JZF57" s="748"/>
      <c r="JZG57" s="748"/>
      <c r="JZH57" s="748"/>
      <c r="JZI57" s="748"/>
      <c r="JZJ57" s="748"/>
      <c r="JZK57" s="748"/>
      <c r="JZL57" s="747"/>
      <c r="JZM57" s="748"/>
      <c r="JZN57" s="748"/>
      <c r="JZO57" s="748"/>
      <c r="JZP57" s="748"/>
      <c r="JZQ57" s="748"/>
      <c r="JZR57" s="748"/>
      <c r="JZS57" s="748"/>
      <c r="JZT57" s="748"/>
      <c r="JZU57" s="748"/>
      <c r="JZV57" s="748"/>
      <c r="JZW57" s="748"/>
      <c r="JZX57" s="748"/>
      <c r="JZY57" s="748"/>
      <c r="JZZ57" s="748"/>
      <c r="KAA57" s="748"/>
      <c r="KAB57" s="748"/>
      <c r="KAC57" s="748"/>
      <c r="KAD57" s="748"/>
      <c r="KAE57" s="748"/>
      <c r="KAF57" s="748"/>
      <c r="KAG57" s="748"/>
      <c r="KAH57" s="748"/>
      <c r="KAI57" s="748"/>
      <c r="KAJ57" s="748"/>
      <c r="KAK57" s="748"/>
      <c r="KAL57" s="748"/>
      <c r="KAM57" s="748"/>
      <c r="KAN57" s="748"/>
      <c r="KAO57" s="748"/>
      <c r="KAP57" s="748"/>
      <c r="KAQ57" s="747"/>
      <c r="KAR57" s="748"/>
      <c r="KAS57" s="748"/>
      <c r="KAT57" s="748"/>
      <c r="KAU57" s="748"/>
      <c r="KAV57" s="748"/>
      <c r="KAW57" s="748"/>
      <c r="KAX57" s="748"/>
      <c r="KAY57" s="748"/>
      <c r="KAZ57" s="748"/>
      <c r="KBA57" s="748"/>
      <c r="KBB57" s="748"/>
      <c r="KBC57" s="748"/>
      <c r="KBD57" s="748"/>
      <c r="KBE57" s="748"/>
      <c r="KBF57" s="748"/>
      <c r="KBG57" s="748"/>
      <c r="KBH57" s="748"/>
      <c r="KBI57" s="748"/>
      <c r="KBJ57" s="748"/>
      <c r="KBK57" s="748"/>
      <c r="KBL57" s="748"/>
      <c r="KBM57" s="748"/>
      <c r="KBN57" s="748"/>
      <c r="KBO57" s="748"/>
      <c r="KBP57" s="748"/>
      <c r="KBQ57" s="748"/>
      <c r="KBR57" s="748"/>
      <c r="KBS57" s="748"/>
      <c r="KBT57" s="748"/>
      <c r="KBU57" s="748"/>
      <c r="KBV57" s="747"/>
      <c r="KBW57" s="748"/>
      <c r="KBX57" s="748"/>
      <c r="KBY57" s="748"/>
      <c r="KBZ57" s="748"/>
      <c r="KCA57" s="748"/>
      <c r="KCB57" s="748"/>
      <c r="KCC57" s="748"/>
      <c r="KCD57" s="748"/>
      <c r="KCE57" s="748"/>
      <c r="KCF57" s="748"/>
      <c r="KCG57" s="748"/>
      <c r="KCH57" s="748"/>
      <c r="KCI57" s="748"/>
      <c r="KCJ57" s="748"/>
      <c r="KCK57" s="748"/>
      <c r="KCL57" s="748"/>
      <c r="KCM57" s="748"/>
      <c r="KCN57" s="748"/>
      <c r="KCO57" s="748"/>
      <c r="KCP57" s="748"/>
      <c r="KCQ57" s="748"/>
      <c r="KCR57" s="748"/>
      <c r="KCS57" s="748"/>
      <c r="KCT57" s="748"/>
      <c r="KCU57" s="748"/>
      <c r="KCV57" s="748"/>
      <c r="KCW57" s="748"/>
      <c r="KCX57" s="748"/>
      <c r="KCY57" s="748"/>
      <c r="KCZ57" s="748"/>
      <c r="KDA57" s="747"/>
      <c r="KDB57" s="748"/>
      <c r="KDC57" s="748"/>
      <c r="KDD57" s="748"/>
      <c r="KDE57" s="748"/>
      <c r="KDF57" s="748"/>
      <c r="KDG57" s="748"/>
      <c r="KDH57" s="748"/>
      <c r="KDI57" s="748"/>
      <c r="KDJ57" s="748"/>
      <c r="KDK57" s="748"/>
      <c r="KDL57" s="748"/>
      <c r="KDM57" s="748"/>
      <c r="KDN57" s="748"/>
      <c r="KDO57" s="748"/>
      <c r="KDP57" s="748"/>
      <c r="KDQ57" s="748"/>
      <c r="KDR57" s="748"/>
      <c r="KDS57" s="748"/>
      <c r="KDT57" s="748"/>
      <c r="KDU57" s="748"/>
      <c r="KDV57" s="748"/>
      <c r="KDW57" s="748"/>
      <c r="KDX57" s="748"/>
      <c r="KDY57" s="748"/>
      <c r="KDZ57" s="748"/>
      <c r="KEA57" s="748"/>
      <c r="KEB57" s="748"/>
      <c r="KEC57" s="748"/>
      <c r="KED57" s="748"/>
      <c r="KEE57" s="748"/>
      <c r="KEF57" s="747"/>
      <c r="KEG57" s="748"/>
      <c r="KEH57" s="748"/>
      <c r="KEI57" s="748"/>
      <c r="KEJ57" s="748"/>
      <c r="KEK57" s="748"/>
      <c r="KEL57" s="748"/>
      <c r="KEM57" s="748"/>
      <c r="KEN57" s="748"/>
      <c r="KEO57" s="748"/>
      <c r="KEP57" s="748"/>
      <c r="KEQ57" s="748"/>
      <c r="KER57" s="748"/>
      <c r="KES57" s="748"/>
      <c r="KET57" s="748"/>
      <c r="KEU57" s="748"/>
      <c r="KEV57" s="748"/>
      <c r="KEW57" s="748"/>
      <c r="KEX57" s="748"/>
      <c r="KEY57" s="748"/>
      <c r="KEZ57" s="748"/>
      <c r="KFA57" s="748"/>
      <c r="KFB57" s="748"/>
      <c r="KFC57" s="748"/>
      <c r="KFD57" s="748"/>
      <c r="KFE57" s="748"/>
      <c r="KFF57" s="748"/>
      <c r="KFG57" s="748"/>
      <c r="KFH57" s="748"/>
      <c r="KFI57" s="748"/>
      <c r="KFJ57" s="748"/>
      <c r="KFK57" s="747"/>
      <c r="KFL57" s="748"/>
      <c r="KFM57" s="748"/>
      <c r="KFN57" s="748"/>
      <c r="KFO57" s="748"/>
      <c r="KFP57" s="748"/>
      <c r="KFQ57" s="748"/>
      <c r="KFR57" s="748"/>
      <c r="KFS57" s="748"/>
      <c r="KFT57" s="748"/>
      <c r="KFU57" s="748"/>
      <c r="KFV57" s="748"/>
      <c r="KFW57" s="748"/>
      <c r="KFX57" s="748"/>
      <c r="KFY57" s="748"/>
      <c r="KFZ57" s="748"/>
      <c r="KGA57" s="748"/>
      <c r="KGB57" s="748"/>
      <c r="KGC57" s="748"/>
      <c r="KGD57" s="748"/>
      <c r="KGE57" s="748"/>
      <c r="KGF57" s="748"/>
      <c r="KGG57" s="748"/>
      <c r="KGH57" s="748"/>
      <c r="KGI57" s="748"/>
      <c r="KGJ57" s="748"/>
      <c r="KGK57" s="748"/>
      <c r="KGL57" s="748"/>
      <c r="KGM57" s="748"/>
      <c r="KGN57" s="748"/>
      <c r="KGO57" s="748"/>
      <c r="KGP57" s="747"/>
      <c r="KGQ57" s="748"/>
      <c r="KGR57" s="748"/>
      <c r="KGS57" s="748"/>
      <c r="KGT57" s="748"/>
      <c r="KGU57" s="748"/>
      <c r="KGV57" s="748"/>
      <c r="KGW57" s="748"/>
      <c r="KGX57" s="748"/>
      <c r="KGY57" s="748"/>
      <c r="KGZ57" s="748"/>
      <c r="KHA57" s="748"/>
      <c r="KHB57" s="748"/>
      <c r="KHC57" s="748"/>
      <c r="KHD57" s="748"/>
      <c r="KHE57" s="748"/>
      <c r="KHF57" s="748"/>
      <c r="KHG57" s="748"/>
      <c r="KHH57" s="748"/>
      <c r="KHI57" s="748"/>
      <c r="KHJ57" s="748"/>
      <c r="KHK57" s="748"/>
      <c r="KHL57" s="748"/>
      <c r="KHM57" s="748"/>
      <c r="KHN57" s="748"/>
      <c r="KHO57" s="748"/>
      <c r="KHP57" s="748"/>
      <c r="KHQ57" s="748"/>
      <c r="KHR57" s="748"/>
      <c r="KHS57" s="748"/>
      <c r="KHT57" s="748"/>
      <c r="KHU57" s="747"/>
      <c r="KHV57" s="748"/>
      <c r="KHW57" s="748"/>
      <c r="KHX57" s="748"/>
      <c r="KHY57" s="748"/>
      <c r="KHZ57" s="748"/>
      <c r="KIA57" s="748"/>
      <c r="KIB57" s="748"/>
      <c r="KIC57" s="748"/>
      <c r="KID57" s="748"/>
      <c r="KIE57" s="748"/>
      <c r="KIF57" s="748"/>
      <c r="KIG57" s="748"/>
      <c r="KIH57" s="748"/>
      <c r="KII57" s="748"/>
      <c r="KIJ57" s="748"/>
      <c r="KIK57" s="748"/>
      <c r="KIL57" s="748"/>
      <c r="KIM57" s="748"/>
      <c r="KIN57" s="748"/>
      <c r="KIO57" s="748"/>
      <c r="KIP57" s="748"/>
      <c r="KIQ57" s="748"/>
      <c r="KIR57" s="748"/>
      <c r="KIS57" s="748"/>
      <c r="KIT57" s="748"/>
      <c r="KIU57" s="748"/>
      <c r="KIV57" s="748"/>
      <c r="KIW57" s="748"/>
      <c r="KIX57" s="748"/>
      <c r="KIY57" s="748"/>
      <c r="KIZ57" s="747"/>
      <c r="KJA57" s="748"/>
      <c r="KJB57" s="748"/>
      <c r="KJC57" s="748"/>
      <c r="KJD57" s="748"/>
      <c r="KJE57" s="748"/>
      <c r="KJF57" s="748"/>
      <c r="KJG57" s="748"/>
      <c r="KJH57" s="748"/>
      <c r="KJI57" s="748"/>
      <c r="KJJ57" s="748"/>
      <c r="KJK57" s="748"/>
      <c r="KJL57" s="748"/>
      <c r="KJM57" s="748"/>
      <c r="KJN57" s="748"/>
      <c r="KJO57" s="748"/>
      <c r="KJP57" s="748"/>
      <c r="KJQ57" s="748"/>
      <c r="KJR57" s="748"/>
      <c r="KJS57" s="748"/>
      <c r="KJT57" s="748"/>
      <c r="KJU57" s="748"/>
      <c r="KJV57" s="748"/>
      <c r="KJW57" s="748"/>
      <c r="KJX57" s="748"/>
      <c r="KJY57" s="748"/>
      <c r="KJZ57" s="748"/>
      <c r="KKA57" s="748"/>
      <c r="KKB57" s="748"/>
      <c r="KKC57" s="748"/>
      <c r="KKD57" s="748"/>
      <c r="KKE57" s="747"/>
      <c r="KKF57" s="748"/>
      <c r="KKG57" s="748"/>
      <c r="KKH57" s="748"/>
      <c r="KKI57" s="748"/>
      <c r="KKJ57" s="748"/>
      <c r="KKK57" s="748"/>
      <c r="KKL57" s="748"/>
      <c r="KKM57" s="748"/>
      <c r="KKN57" s="748"/>
      <c r="KKO57" s="748"/>
      <c r="KKP57" s="748"/>
      <c r="KKQ57" s="748"/>
      <c r="KKR57" s="748"/>
      <c r="KKS57" s="748"/>
      <c r="KKT57" s="748"/>
      <c r="KKU57" s="748"/>
      <c r="KKV57" s="748"/>
      <c r="KKW57" s="748"/>
      <c r="KKX57" s="748"/>
      <c r="KKY57" s="748"/>
      <c r="KKZ57" s="748"/>
      <c r="KLA57" s="748"/>
      <c r="KLB57" s="748"/>
      <c r="KLC57" s="748"/>
      <c r="KLD57" s="748"/>
      <c r="KLE57" s="748"/>
      <c r="KLF57" s="748"/>
      <c r="KLG57" s="748"/>
      <c r="KLH57" s="748"/>
      <c r="KLI57" s="748"/>
      <c r="KLJ57" s="747"/>
      <c r="KLK57" s="748"/>
      <c r="KLL57" s="748"/>
      <c r="KLM57" s="748"/>
      <c r="KLN57" s="748"/>
      <c r="KLO57" s="748"/>
      <c r="KLP57" s="748"/>
      <c r="KLQ57" s="748"/>
      <c r="KLR57" s="748"/>
      <c r="KLS57" s="748"/>
      <c r="KLT57" s="748"/>
      <c r="KLU57" s="748"/>
      <c r="KLV57" s="748"/>
      <c r="KLW57" s="748"/>
      <c r="KLX57" s="748"/>
      <c r="KLY57" s="748"/>
      <c r="KLZ57" s="748"/>
      <c r="KMA57" s="748"/>
      <c r="KMB57" s="748"/>
      <c r="KMC57" s="748"/>
      <c r="KMD57" s="748"/>
      <c r="KME57" s="748"/>
      <c r="KMF57" s="748"/>
      <c r="KMG57" s="748"/>
      <c r="KMH57" s="748"/>
      <c r="KMI57" s="748"/>
      <c r="KMJ57" s="748"/>
      <c r="KMK57" s="748"/>
      <c r="KML57" s="748"/>
      <c r="KMM57" s="748"/>
      <c r="KMN57" s="748"/>
      <c r="KMO57" s="747"/>
      <c r="KMP57" s="748"/>
      <c r="KMQ57" s="748"/>
      <c r="KMR57" s="748"/>
      <c r="KMS57" s="748"/>
      <c r="KMT57" s="748"/>
      <c r="KMU57" s="748"/>
      <c r="KMV57" s="748"/>
      <c r="KMW57" s="748"/>
      <c r="KMX57" s="748"/>
      <c r="KMY57" s="748"/>
      <c r="KMZ57" s="748"/>
      <c r="KNA57" s="748"/>
      <c r="KNB57" s="748"/>
      <c r="KNC57" s="748"/>
      <c r="KND57" s="748"/>
      <c r="KNE57" s="748"/>
      <c r="KNF57" s="748"/>
      <c r="KNG57" s="748"/>
      <c r="KNH57" s="748"/>
      <c r="KNI57" s="748"/>
      <c r="KNJ57" s="748"/>
      <c r="KNK57" s="748"/>
      <c r="KNL57" s="748"/>
      <c r="KNM57" s="748"/>
      <c r="KNN57" s="748"/>
      <c r="KNO57" s="748"/>
      <c r="KNP57" s="748"/>
      <c r="KNQ57" s="748"/>
      <c r="KNR57" s="748"/>
      <c r="KNS57" s="748"/>
      <c r="KNT57" s="747"/>
      <c r="KNU57" s="748"/>
      <c r="KNV57" s="748"/>
      <c r="KNW57" s="748"/>
      <c r="KNX57" s="748"/>
      <c r="KNY57" s="748"/>
      <c r="KNZ57" s="748"/>
      <c r="KOA57" s="748"/>
      <c r="KOB57" s="748"/>
      <c r="KOC57" s="748"/>
      <c r="KOD57" s="748"/>
      <c r="KOE57" s="748"/>
      <c r="KOF57" s="748"/>
      <c r="KOG57" s="748"/>
      <c r="KOH57" s="748"/>
      <c r="KOI57" s="748"/>
      <c r="KOJ57" s="748"/>
      <c r="KOK57" s="748"/>
      <c r="KOL57" s="748"/>
      <c r="KOM57" s="748"/>
      <c r="KON57" s="748"/>
      <c r="KOO57" s="748"/>
      <c r="KOP57" s="748"/>
      <c r="KOQ57" s="748"/>
      <c r="KOR57" s="748"/>
      <c r="KOS57" s="748"/>
      <c r="KOT57" s="748"/>
      <c r="KOU57" s="748"/>
      <c r="KOV57" s="748"/>
      <c r="KOW57" s="748"/>
      <c r="KOX57" s="748"/>
      <c r="KOY57" s="747"/>
      <c r="KOZ57" s="748"/>
      <c r="KPA57" s="748"/>
      <c r="KPB57" s="748"/>
      <c r="KPC57" s="748"/>
      <c r="KPD57" s="748"/>
      <c r="KPE57" s="748"/>
      <c r="KPF57" s="748"/>
      <c r="KPG57" s="748"/>
      <c r="KPH57" s="748"/>
      <c r="KPI57" s="748"/>
      <c r="KPJ57" s="748"/>
      <c r="KPK57" s="748"/>
      <c r="KPL57" s="748"/>
      <c r="KPM57" s="748"/>
      <c r="KPN57" s="748"/>
      <c r="KPO57" s="748"/>
      <c r="KPP57" s="748"/>
      <c r="KPQ57" s="748"/>
      <c r="KPR57" s="748"/>
      <c r="KPS57" s="748"/>
      <c r="KPT57" s="748"/>
      <c r="KPU57" s="748"/>
      <c r="KPV57" s="748"/>
      <c r="KPW57" s="748"/>
      <c r="KPX57" s="748"/>
      <c r="KPY57" s="748"/>
      <c r="KPZ57" s="748"/>
      <c r="KQA57" s="748"/>
      <c r="KQB57" s="748"/>
      <c r="KQC57" s="748"/>
      <c r="KQD57" s="747"/>
      <c r="KQE57" s="748"/>
      <c r="KQF57" s="748"/>
      <c r="KQG57" s="748"/>
      <c r="KQH57" s="748"/>
      <c r="KQI57" s="748"/>
      <c r="KQJ57" s="748"/>
      <c r="KQK57" s="748"/>
      <c r="KQL57" s="748"/>
      <c r="KQM57" s="748"/>
      <c r="KQN57" s="748"/>
      <c r="KQO57" s="748"/>
      <c r="KQP57" s="748"/>
      <c r="KQQ57" s="748"/>
      <c r="KQR57" s="748"/>
      <c r="KQS57" s="748"/>
      <c r="KQT57" s="748"/>
      <c r="KQU57" s="748"/>
      <c r="KQV57" s="748"/>
      <c r="KQW57" s="748"/>
      <c r="KQX57" s="748"/>
      <c r="KQY57" s="748"/>
      <c r="KQZ57" s="748"/>
      <c r="KRA57" s="748"/>
      <c r="KRB57" s="748"/>
      <c r="KRC57" s="748"/>
      <c r="KRD57" s="748"/>
      <c r="KRE57" s="748"/>
      <c r="KRF57" s="748"/>
      <c r="KRG57" s="748"/>
      <c r="KRH57" s="748"/>
      <c r="KRI57" s="747"/>
      <c r="KRJ57" s="748"/>
      <c r="KRK57" s="748"/>
      <c r="KRL57" s="748"/>
      <c r="KRM57" s="748"/>
      <c r="KRN57" s="748"/>
      <c r="KRO57" s="748"/>
      <c r="KRP57" s="748"/>
      <c r="KRQ57" s="748"/>
      <c r="KRR57" s="748"/>
      <c r="KRS57" s="748"/>
      <c r="KRT57" s="748"/>
      <c r="KRU57" s="748"/>
      <c r="KRV57" s="748"/>
      <c r="KRW57" s="748"/>
      <c r="KRX57" s="748"/>
      <c r="KRY57" s="748"/>
      <c r="KRZ57" s="748"/>
      <c r="KSA57" s="748"/>
      <c r="KSB57" s="748"/>
      <c r="KSC57" s="748"/>
      <c r="KSD57" s="748"/>
      <c r="KSE57" s="748"/>
      <c r="KSF57" s="748"/>
      <c r="KSG57" s="748"/>
      <c r="KSH57" s="748"/>
      <c r="KSI57" s="748"/>
      <c r="KSJ57" s="748"/>
      <c r="KSK57" s="748"/>
      <c r="KSL57" s="748"/>
      <c r="KSM57" s="748"/>
      <c r="KSN57" s="747"/>
      <c r="KSO57" s="748"/>
      <c r="KSP57" s="748"/>
      <c r="KSQ57" s="748"/>
      <c r="KSR57" s="748"/>
      <c r="KSS57" s="748"/>
      <c r="KST57" s="748"/>
      <c r="KSU57" s="748"/>
      <c r="KSV57" s="748"/>
      <c r="KSW57" s="748"/>
      <c r="KSX57" s="748"/>
      <c r="KSY57" s="748"/>
      <c r="KSZ57" s="748"/>
      <c r="KTA57" s="748"/>
      <c r="KTB57" s="748"/>
      <c r="KTC57" s="748"/>
      <c r="KTD57" s="748"/>
      <c r="KTE57" s="748"/>
      <c r="KTF57" s="748"/>
      <c r="KTG57" s="748"/>
      <c r="KTH57" s="748"/>
      <c r="KTI57" s="748"/>
      <c r="KTJ57" s="748"/>
      <c r="KTK57" s="748"/>
      <c r="KTL57" s="748"/>
      <c r="KTM57" s="748"/>
      <c r="KTN57" s="748"/>
      <c r="KTO57" s="748"/>
      <c r="KTP57" s="748"/>
      <c r="KTQ57" s="748"/>
      <c r="KTR57" s="748"/>
      <c r="KTS57" s="747"/>
      <c r="KTT57" s="748"/>
      <c r="KTU57" s="748"/>
      <c r="KTV57" s="748"/>
      <c r="KTW57" s="748"/>
      <c r="KTX57" s="748"/>
      <c r="KTY57" s="748"/>
      <c r="KTZ57" s="748"/>
      <c r="KUA57" s="748"/>
      <c r="KUB57" s="748"/>
      <c r="KUC57" s="748"/>
      <c r="KUD57" s="748"/>
      <c r="KUE57" s="748"/>
      <c r="KUF57" s="748"/>
      <c r="KUG57" s="748"/>
      <c r="KUH57" s="748"/>
      <c r="KUI57" s="748"/>
      <c r="KUJ57" s="748"/>
      <c r="KUK57" s="748"/>
      <c r="KUL57" s="748"/>
      <c r="KUM57" s="748"/>
      <c r="KUN57" s="748"/>
      <c r="KUO57" s="748"/>
      <c r="KUP57" s="748"/>
      <c r="KUQ57" s="748"/>
      <c r="KUR57" s="748"/>
      <c r="KUS57" s="748"/>
      <c r="KUT57" s="748"/>
      <c r="KUU57" s="748"/>
      <c r="KUV57" s="748"/>
      <c r="KUW57" s="748"/>
      <c r="KUX57" s="747"/>
      <c r="KUY57" s="748"/>
      <c r="KUZ57" s="748"/>
      <c r="KVA57" s="748"/>
      <c r="KVB57" s="748"/>
      <c r="KVC57" s="748"/>
      <c r="KVD57" s="748"/>
      <c r="KVE57" s="748"/>
      <c r="KVF57" s="748"/>
      <c r="KVG57" s="748"/>
      <c r="KVH57" s="748"/>
      <c r="KVI57" s="748"/>
      <c r="KVJ57" s="748"/>
      <c r="KVK57" s="748"/>
      <c r="KVL57" s="748"/>
      <c r="KVM57" s="748"/>
      <c r="KVN57" s="748"/>
      <c r="KVO57" s="748"/>
      <c r="KVP57" s="748"/>
      <c r="KVQ57" s="748"/>
      <c r="KVR57" s="748"/>
      <c r="KVS57" s="748"/>
      <c r="KVT57" s="748"/>
      <c r="KVU57" s="748"/>
      <c r="KVV57" s="748"/>
      <c r="KVW57" s="748"/>
      <c r="KVX57" s="748"/>
      <c r="KVY57" s="748"/>
      <c r="KVZ57" s="748"/>
      <c r="KWA57" s="748"/>
      <c r="KWB57" s="748"/>
      <c r="KWC57" s="747"/>
      <c r="KWD57" s="748"/>
      <c r="KWE57" s="748"/>
      <c r="KWF57" s="748"/>
      <c r="KWG57" s="748"/>
      <c r="KWH57" s="748"/>
      <c r="KWI57" s="748"/>
      <c r="KWJ57" s="748"/>
      <c r="KWK57" s="748"/>
      <c r="KWL57" s="748"/>
      <c r="KWM57" s="748"/>
      <c r="KWN57" s="748"/>
      <c r="KWO57" s="748"/>
      <c r="KWP57" s="748"/>
      <c r="KWQ57" s="748"/>
      <c r="KWR57" s="748"/>
      <c r="KWS57" s="748"/>
      <c r="KWT57" s="748"/>
      <c r="KWU57" s="748"/>
      <c r="KWV57" s="748"/>
      <c r="KWW57" s="748"/>
      <c r="KWX57" s="748"/>
      <c r="KWY57" s="748"/>
      <c r="KWZ57" s="748"/>
      <c r="KXA57" s="748"/>
      <c r="KXB57" s="748"/>
      <c r="KXC57" s="748"/>
      <c r="KXD57" s="748"/>
      <c r="KXE57" s="748"/>
      <c r="KXF57" s="748"/>
      <c r="KXG57" s="748"/>
      <c r="KXH57" s="747"/>
      <c r="KXI57" s="748"/>
      <c r="KXJ57" s="748"/>
      <c r="KXK57" s="748"/>
      <c r="KXL57" s="748"/>
      <c r="KXM57" s="748"/>
      <c r="KXN57" s="748"/>
      <c r="KXO57" s="748"/>
      <c r="KXP57" s="748"/>
      <c r="KXQ57" s="748"/>
      <c r="KXR57" s="748"/>
      <c r="KXS57" s="748"/>
      <c r="KXT57" s="748"/>
      <c r="KXU57" s="748"/>
      <c r="KXV57" s="748"/>
      <c r="KXW57" s="748"/>
      <c r="KXX57" s="748"/>
      <c r="KXY57" s="748"/>
      <c r="KXZ57" s="748"/>
      <c r="KYA57" s="748"/>
      <c r="KYB57" s="748"/>
      <c r="KYC57" s="748"/>
      <c r="KYD57" s="748"/>
      <c r="KYE57" s="748"/>
      <c r="KYF57" s="748"/>
      <c r="KYG57" s="748"/>
      <c r="KYH57" s="748"/>
      <c r="KYI57" s="748"/>
      <c r="KYJ57" s="748"/>
      <c r="KYK57" s="748"/>
      <c r="KYL57" s="748"/>
      <c r="KYM57" s="747"/>
      <c r="KYN57" s="748"/>
      <c r="KYO57" s="748"/>
      <c r="KYP57" s="748"/>
      <c r="KYQ57" s="748"/>
      <c r="KYR57" s="748"/>
      <c r="KYS57" s="748"/>
      <c r="KYT57" s="748"/>
      <c r="KYU57" s="748"/>
      <c r="KYV57" s="748"/>
      <c r="KYW57" s="748"/>
      <c r="KYX57" s="748"/>
      <c r="KYY57" s="748"/>
      <c r="KYZ57" s="748"/>
      <c r="KZA57" s="748"/>
      <c r="KZB57" s="748"/>
      <c r="KZC57" s="748"/>
      <c r="KZD57" s="748"/>
      <c r="KZE57" s="748"/>
      <c r="KZF57" s="748"/>
      <c r="KZG57" s="748"/>
      <c r="KZH57" s="748"/>
      <c r="KZI57" s="748"/>
      <c r="KZJ57" s="748"/>
      <c r="KZK57" s="748"/>
      <c r="KZL57" s="748"/>
      <c r="KZM57" s="748"/>
      <c r="KZN57" s="748"/>
      <c r="KZO57" s="748"/>
      <c r="KZP57" s="748"/>
      <c r="KZQ57" s="748"/>
      <c r="KZR57" s="747"/>
      <c r="KZS57" s="748"/>
      <c r="KZT57" s="748"/>
      <c r="KZU57" s="748"/>
      <c r="KZV57" s="748"/>
      <c r="KZW57" s="748"/>
      <c r="KZX57" s="748"/>
      <c r="KZY57" s="748"/>
      <c r="KZZ57" s="748"/>
      <c r="LAA57" s="748"/>
      <c r="LAB57" s="748"/>
      <c r="LAC57" s="748"/>
      <c r="LAD57" s="748"/>
      <c r="LAE57" s="748"/>
      <c r="LAF57" s="748"/>
      <c r="LAG57" s="748"/>
      <c r="LAH57" s="748"/>
      <c r="LAI57" s="748"/>
      <c r="LAJ57" s="748"/>
      <c r="LAK57" s="748"/>
      <c r="LAL57" s="748"/>
      <c r="LAM57" s="748"/>
      <c r="LAN57" s="748"/>
      <c r="LAO57" s="748"/>
      <c r="LAP57" s="748"/>
      <c r="LAQ57" s="748"/>
      <c r="LAR57" s="748"/>
      <c r="LAS57" s="748"/>
      <c r="LAT57" s="748"/>
      <c r="LAU57" s="748"/>
      <c r="LAV57" s="748"/>
      <c r="LAW57" s="747"/>
      <c r="LAX57" s="748"/>
      <c r="LAY57" s="748"/>
      <c r="LAZ57" s="748"/>
      <c r="LBA57" s="748"/>
      <c r="LBB57" s="748"/>
      <c r="LBC57" s="748"/>
      <c r="LBD57" s="748"/>
      <c r="LBE57" s="748"/>
      <c r="LBF57" s="748"/>
      <c r="LBG57" s="748"/>
      <c r="LBH57" s="748"/>
      <c r="LBI57" s="748"/>
      <c r="LBJ57" s="748"/>
      <c r="LBK57" s="748"/>
      <c r="LBL57" s="748"/>
      <c r="LBM57" s="748"/>
      <c r="LBN57" s="748"/>
      <c r="LBO57" s="748"/>
      <c r="LBP57" s="748"/>
      <c r="LBQ57" s="748"/>
      <c r="LBR57" s="748"/>
      <c r="LBS57" s="748"/>
      <c r="LBT57" s="748"/>
      <c r="LBU57" s="748"/>
      <c r="LBV57" s="748"/>
      <c r="LBW57" s="748"/>
      <c r="LBX57" s="748"/>
      <c r="LBY57" s="748"/>
      <c r="LBZ57" s="748"/>
      <c r="LCA57" s="748"/>
      <c r="LCB57" s="747"/>
      <c r="LCC57" s="748"/>
      <c r="LCD57" s="748"/>
      <c r="LCE57" s="748"/>
      <c r="LCF57" s="748"/>
      <c r="LCG57" s="748"/>
      <c r="LCH57" s="748"/>
      <c r="LCI57" s="748"/>
      <c r="LCJ57" s="748"/>
      <c r="LCK57" s="748"/>
      <c r="LCL57" s="748"/>
      <c r="LCM57" s="748"/>
      <c r="LCN57" s="748"/>
      <c r="LCO57" s="748"/>
      <c r="LCP57" s="748"/>
      <c r="LCQ57" s="748"/>
      <c r="LCR57" s="748"/>
      <c r="LCS57" s="748"/>
      <c r="LCT57" s="748"/>
      <c r="LCU57" s="748"/>
      <c r="LCV57" s="748"/>
      <c r="LCW57" s="748"/>
      <c r="LCX57" s="748"/>
      <c r="LCY57" s="748"/>
      <c r="LCZ57" s="748"/>
      <c r="LDA57" s="748"/>
      <c r="LDB57" s="748"/>
      <c r="LDC57" s="748"/>
      <c r="LDD57" s="748"/>
      <c r="LDE57" s="748"/>
      <c r="LDF57" s="748"/>
      <c r="LDG57" s="747"/>
      <c r="LDH57" s="748"/>
      <c r="LDI57" s="748"/>
      <c r="LDJ57" s="748"/>
      <c r="LDK57" s="748"/>
      <c r="LDL57" s="748"/>
      <c r="LDM57" s="748"/>
      <c r="LDN57" s="748"/>
      <c r="LDO57" s="748"/>
      <c r="LDP57" s="748"/>
      <c r="LDQ57" s="748"/>
      <c r="LDR57" s="748"/>
      <c r="LDS57" s="748"/>
      <c r="LDT57" s="748"/>
      <c r="LDU57" s="748"/>
      <c r="LDV57" s="748"/>
      <c r="LDW57" s="748"/>
      <c r="LDX57" s="748"/>
      <c r="LDY57" s="748"/>
      <c r="LDZ57" s="748"/>
      <c r="LEA57" s="748"/>
      <c r="LEB57" s="748"/>
      <c r="LEC57" s="748"/>
      <c r="LED57" s="748"/>
      <c r="LEE57" s="748"/>
      <c r="LEF57" s="748"/>
      <c r="LEG57" s="748"/>
      <c r="LEH57" s="748"/>
      <c r="LEI57" s="748"/>
      <c r="LEJ57" s="748"/>
      <c r="LEK57" s="748"/>
      <c r="LEL57" s="747"/>
      <c r="LEM57" s="748"/>
      <c r="LEN57" s="748"/>
      <c r="LEO57" s="748"/>
      <c r="LEP57" s="748"/>
      <c r="LEQ57" s="748"/>
      <c r="LER57" s="748"/>
      <c r="LES57" s="748"/>
      <c r="LET57" s="748"/>
      <c r="LEU57" s="748"/>
      <c r="LEV57" s="748"/>
      <c r="LEW57" s="748"/>
      <c r="LEX57" s="748"/>
      <c r="LEY57" s="748"/>
      <c r="LEZ57" s="748"/>
      <c r="LFA57" s="748"/>
      <c r="LFB57" s="748"/>
      <c r="LFC57" s="748"/>
      <c r="LFD57" s="748"/>
      <c r="LFE57" s="748"/>
      <c r="LFF57" s="748"/>
      <c r="LFG57" s="748"/>
      <c r="LFH57" s="748"/>
      <c r="LFI57" s="748"/>
      <c r="LFJ57" s="748"/>
      <c r="LFK57" s="748"/>
      <c r="LFL57" s="748"/>
      <c r="LFM57" s="748"/>
      <c r="LFN57" s="748"/>
      <c r="LFO57" s="748"/>
      <c r="LFP57" s="748"/>
      <c r="LFQ57" s="747"/>
      <c r="LFR57" s="748"/>
      <c r="LFS57" s="748"/>
      <c r="LFT57" s="748"/>
      <c r="LFU57" s="748"/>
      <c r="LFV57" s="748"/>
      <c r="LFW57" s="748"/>
      <c r="LFX57" s="748"/>
      <c r="LFY57" s="748"/>
      <c r="LFZ57" s="748"/>
      <c r="LGA57" s="748"/>
      <c r="LGB57" s="748"/>
      <c r="LGC57" s="748"/>
      <c r="LGD57" s="748"/>
      <c r="LGE57" s="748"/>
      <c r="LGF57" s="748"/>
      <c r="LGG57" s="748"/>
      <c r="LGH57" s="748"/>
      <c r="LGI57" s="748"/>
      <c r="LGJ57" s="748"/>
      <c r="LGK57" s="748"/>
      <c r="LGL57" s="748"/>
      <c r="LGM57" s="748"/>
      <c r="LGN57" s="748"/>
      <c r="LGO57" s="748"/>
      <c r="LGP57" s="748"/>
      <c r="LGQ57" s="748"/>
      <c r="LGR57" s="748"/>
      <c r="LGS57" s="748"/>
      <c r="LGT57" s="748"/>
      <c r="LGU57" s="748"/>
      <c r="LGV57" s="747"/>
      <c r="LGW57" s="748"/>
      <c r="LGX57" s="748"/>
      <c r="LGY57" s="748"/>
      <c r="LGZ57" s="748"/>
      <c r="LHA57" s="748"/>
      <c r="LHB57" s="748"/>
      <c r="LHC57" s="748"/>
      <c r="LHD57" s="748"/>
      <c r="LHE57" s="748"/>
      <c r="LHF57" s="748"/>
      <c r="LHG57" s="748"/>
      <c r="LHH57" s="748"/>
      <c r="LHI57" s="748"/>
      <c r="LHJ57" s="748"/>
      <c r="LHK57" s="748"/>
      <c r="LHL57" s="748"/>
      <c r="LHM57" s="748"/>
      <c r="LHN57" s="748"/>
      <c r="LHO57" s="748"/>
      <c r="LHP57" s="748"/>
      <c r="LHQ57" s="748"/>
      <c r="LHR57" s="748"/>
      <c r="LHS57" s="748"/>
      <c r="LHT57" s="748"/>
      <c r="LHU57" s="748"/>
      <c r="LHV57" s="748"/>
      <c r="LHW57" s="748"/>
      <c r="LHX57" s="748"/>
      <c r="LHY57" s="748"/>
      <c r="LHZ57" s="748"/>
      <c r="LIA57" s="747"/>
      <c r="LIB57" s="748"/>
      <c r="LIC57" s="748"/>
      <c r="LID57" s="748"/>
      <c r="LIE57" s="748"/>
      <c r="LIF57" s="748"/>
      <c r="LIG57" s="748"/>
      <c r="LIH57" s="748"/>
      <c r="LII57" s="748"/>
      <c r="LIJ57" s="748"/>
      <c r="LIK57" s="748"/>
      <c r="LIL57" s="748"/>
      <c r="LIM57" s="748"/>
      <c r="LIN57" s="748"/>
      <c r="LIO57" s="748"/>
      <c r="LIP57" s="748"/>
      <c r="LIQ57" s="748"/>
      <c r="LIR57" s="748"/>
      <c r="LIS57" s="748"/>
      <c r="LIT57" s="748"/>
      <c r="LIU57" s="748"/>
      <c r="LIV57" s="748"/>
      <c r="LIW57" s="748"/>
      <c r="LIX57" s="748"/>
      <c r="LIY57" s="748"/>
      <c r="LIZ57" s="748"/>
      <c r="LJA57" s="748"/>
      <c r="LJB57" s="748"/>
      <c r="LJC57" s="748"/>
      <c r="LJD57" s="748"/>
      <c r="LJE57" s="748"/>
      <c r="LJF57" s="747"/>
      <c r="LJG57" s="748"/>
      <c r="LJH57" s="748"/>
      <c r="LJI57" s="748"/>
      <c r="LJJ57" s="748"/>
      <c r="LJK57" s="748"/>
      <c r="LJL57" s="748"/>
      <c r="LJM57" s="748"/>
      <c r="LJN57" s="748"/>
      <c r="LJO57" s="748"/>
      <c r="LJP57" s="748"/>
      <c r="LJQ57" s="748"/>
      <c r="LJR57" s="748"/>
      <c r="LJS57" s="748"/>
      <c r="LJT57" s="748"/>
      <c r="LJU57" s="748"/>
      <c r="LJV57" s="748"/>
      <c r="LJW57" s="748"/>
      <c r="LJX57" s="748"/>
      <c r="LJY57" s="748"/>
      <c r="LJZ57" s="748"/>
      <c r="LKA57" s="748"/>
      <c r="LKB57" s="748"/>
      <c r="LKC57" s="748"/>
      <c r="LKD57" s="748"/>
      <c r="LKE57" s="748"/>
      <c r="LKF57" s="748"/>
      <c r="LKG57" s="748"/>
      <c r="LKH57" s="748"/>
      <c r="LKI57" s="748"/>
      <c r="LKJ57" s="748"/>
      <c r="LKK57" s="747"/>
      <c r="LKL57" s="748"/>
      <c r="LKM57" s="748"/>
      <c r="LKN57" s="748"/>
      <c r="LKO57" s="748"/>
      <c r="LKP57" s="748"/>
      <c r="LKQ57" s="748"/>
      <c r="LKR57" s="748"/>
      <c r="LKS57" s="748"/>
      <c r="LKT57" s="748"/>
      <c r="LKU57" s="748"/>
      <c r="LKV57" s="748"/>
      <c r="LKW57" s="748"/>
      <c r="LKX57" s="748"/>
      <c r="LKY57" s="748"/>
      <c r="LKZ57" s="748"/>
      <c r="LLA57" s="748"/>
      <c r="LLB57" s="748"/>
      <c r="LLC57" s="748"/>
      <c r="LLD57" s="748"/>
      <c r="LLE57" s="748"/>
      <c r="LLF57" s="748"/>
      <c r="LLG57" s="748"/>
      <c r="LLH57" s="748"/>
      <c r="LLI57" s="748"/>
      <c r="LLJ57" s="748"/>
      <c r="LLK57" s="748"/>
      <c r="LLL57" s="748"/>
      <c r="LLM57" s="748"/>
      <c r="LLN57" s="748"/>
      <c r="LLO57" s="748"/>
      <c r="LLP57" s="747"/>
      <c r="LLQ57" s="748"/>
      <c r="LLR57" s="748"/>
      <c r="LLS57" s="748"/>
      <c r="LLT57" s="748"/>
      <c r="LLU57" s="748"/>
      <c r="LLV57" s="748"/>
      <c r="LLW57" s="748"/>
      <c r="LLX57" s="748"/>
      <c r="LLY57" s="748"/>
      <c r="LLZ57" s="748"/>
      <c r="LMA57" s="748"/>
      <c r="LMB57" s="748"/>
      <c r="LMC57" s="748"/>
      <c r="LMD57" s="748"/>
      <c r="LME57" s="748"/>
      <c r="LMF57" s="748"/>
      <c r="LMG57" s="748"/>
      <c r="LMH57" s="748"/>
      <c r="LMI57" s="748"/>
      <c r="LMJ57" s="748"/>
      <c r="LMK57" s="748"/>
      <c r="LML57" s="748"/>
      <c r="LMM57" s="748"/>
      <c r="LMN57" s="748"/>
      <c r="LMO57" s="748"/>
      <c r="LMP57" s="748"/>
      <c r="LMQ57" s="748"/>
      <c r="LMR57" s="748"/>
      <c r="LMS57" s="748"/>
      <c r="LMT57" s="748"/>
      <c r="LMU57" s="747"/>
      <c r="LMV57" s="748"/>
      <c r="LMW57" s="748"/>
      <c r="LMX57" s="748"/>
      <c r="LMY57" s="748"/>
      <c r="LMZ57" s="748"/>
      <c r="LNA57" s="748"/>
      <c r="LNB57" s="748"/>
      <c r="LNC57" s="748"/>
      <c r="LND57" s="748"/>
      <c r="LNE57" s="748"/>
      <c r="LNF57" s="748"/>
      <c r="LNG57" s="748"/>
      <c r="LNH57" s="748"/>
      <c r="LNI57" s="748"/>
      <c r="LNJ57" s="748"/>
      <c r="LNK57" s="748"/>
      <c r="LNL57" s="748"/>
      <c r="LNM57" s="748"/>
      <c r="LNN57" s="748"/>
      <c r="LNO57" s="748"/>
      <c r="LNP57" s="748"/>
      <c r="LNQ57" s="748"/>
      <c r="LNR57" s="748"/>
      <c r="LNS57" s="748"/>
      <c r="LNT57" s="748"/>
      <c r="LNU57" s="748"/>
      <c r="LNV57" s="748"/>
      <c r="LNW57" s="748"/>
      <c r="LNX57" s="748"/>
      <c r="LNY57" s="748"/>
      <c r="LNZ57" s="747"/>
      <c r="LOA57" s="748"/>
      <c r="LOB57" s="748"/>
      <c r="LOC57" s="748"/>
      <c r="LOD57" s="748"/>
      <c r="LOE57" s="748"/>
      <c r="LOF57" s="748"/>
      <c r="LOG57" s="748"/>
      <c r="LOH57" s="748"/>
      <c r="LOI57" s="748"/>
      <c r="LOJ57" s="748"/>
      <c r="LOK57" s="748"/>
      <c r="LOL57" s="748"/>
      <c r="LOM57" s="748"/>
      <c r="LON57" s="748"/>
      <c r="LOO57" s="748"/>
      <c r="LOP57" s="748"/>
      <c r="LOQ57" s="748"/>
      <c r="LOR57" s="748"/>
      <c r="LOS57" s="748"/>
      <c r="LOT57" s="748"/>
      <c r="LOU57" s="748"/>
      <c r="LOV57" s="748"/>
      <c r="LOW57" s="748"/>
      <c r="LOX57" s="748"/>
      <c r="LOY57" s="748"/>
      <c r="LOZ57" s="748"/>
      <c r="LPA57" s="748"/>
      <c r="LPB57" s="748"/>
      <c r="LPC57" s="748"/>
      <c r="LPD57" s="748"/>
      <c r="LPE57" s="747"/>
      <c r="LPF57" s="748"/>
      <c r="LPG57" s="748"/>
      <c r="LPH57" s="748"/>
      <c r="LPI57" s="748"/>
      <c r="LPJ57" s="748"/>
      <c r="LPK57" s="748"/>
      <c r="LPL57" s="748"/>
      <c r="LPM57" s="748"/>
      <c r="LPN57" s="748"/>
      <c r="LPO57" s="748"/>
      <c r="LPP57" s="748"/>
      <c r="LPQ57" s="748"/>
      <c r="LPR57" s="748"/>
      <c r="LPS57" s="748"/>
      <c r="LPT57" s="748"/>
      <c r="LPU57" s="748"/>
      <c r="LPV57" s="748"/>
      <c r="LPW57" s="748"/>
      <c r="LPX57" s="748"/>
      <c r="LPY57" s="748"/>
      <c r="LPZ57" s="748"/>
      <c r="LQA57" s="748"/>
      <c r="LQB57" s="748"/>
      <c r="LQC57" s="748"/>
      <c r="LQD57" s="748"/>
      <c r="LQE57" s="748"/>
      <c r="LQF57" s="748"/>
      <c r="LQG57" s="748"/>
      <c r="LQH57" s="748"/>
      <c r="LQI57" s="748"/>
      <c r="LQJ57" s="747"/>
      <c r="LQK57" s="748"/>
      <c r="LQL57" s="748"/>
      <c r="LQM57" s="748"/>
      <c r="LQN57" s="748"/>
      <c r="LQO57" s="748"/>
      <c r="LQP57" s="748"/>
      <c r="LQQ57" s="748"/>
      <c r="LQR57" s="748"/>
      <c r="LQS57" s="748"/>
      <c r="LQT57" s="748"/>
      <c r="LQU57" s="748"/>
      <c r="LQV57" s="748"/>
      <c r="LQW57" s="748"/>
      <c r="LQX57" s="748"/>
      <c r="LQY57" s="748"/>
      <c r="LQZ57" s="748"/>
      <c r="LRA57" s="748"/>
      <c r="LRB57" s="748"/>
      <c r="LRC57" s="748"/>
      <c r="LRD57" s="748"/>
      <c r="LRE57" s="748"/>
      <c r="LRF57" s="748"/>
      <c r="LRG57" s="748"/>
      <c r="LRH57" s="748"/>
      <c r="LRI57" s="748"/>
      <c r="LRJ57" s="748"/>
      <c r="LRK57" s="748"/>
      <c r="LRL57" s="748"/>
      <c r="LRM57" s="748"/>
      <c r="LRN57" s="748"/>
      <c r="LRO57" s="747"/>
      <c r="LRP57" s="748"/>
      <c r="LRQ57" s="748"/>
      <c r="LRR57" s="748"/>
      <c r="LRS57" s="748"/>
      <c r="LRT57" s="748"/>
      <c r="LRU57" s="748"/>
      <c r="LRV57" s="748"/>
      <c r="LRW57" s="748"/>
      <c r="LRX57" s="748"/>
      <c r="LRY57" s="748"/>
      <c r="LRZ57" s="748"/>
      <c r="LSA57" s="748"/>
      <c r="LSB57" s="748"/>
      <c r="LSC57" s="748"/>
      <c r="LSD57" s="748"/>
      <c r="LSE57" s="748"/>
      <c r="LSF57" s="748"/>
      <c r="LSG57" s="748"/>
      <c r="LSH57" s="748"/>
      <c r="LSI57" s="748"/>
      <c r="LSJ57" s="748"/>
      <c r="LSK57" s="748"/>
      <c r="LSL57" s="748"/>
      <c r="LSM57" s="748"/>
      <c r="LSN57" s="748"/>
      <c r="LSO57" s="748"/>
      <c r="LSP57" s="748"/>
      <c r="LSQ57" s="748"/>
      <c r="LSR57" s="748"/>
      <c r="LSS57" s="748"/>
      <c r="LST57" s="747"/>
      <c r="LSU57" s="748"/>
      <c r="LSV57" s="748"/>
      <c r="LSW57" s="748"/>
      <c r="LSX57" s="748"/>
      <c r="LSY57" s="748"/>
      <c r="LSZ57" s="748"/>
      <c r="LTA57" s="748"/>
      <c r="LTB57" s="748"/>
      <c r="LTC57" s="748"/>
      <c r="LTD57" s="748"/>
      <c r="LTE57" s="748"/>
      <c r="LTF57" s="748"/>
      <c r="LTG57" s="748"/>
      <c r="LTH57" s="748"/>
      <c r="LTI57" s="748"/>
      <c r="LTJ57" s="748"/>
      <c r="LTK57" s="748"/>
      <c r="LTL57" s="748"/>
      <c r="LTM57" s="748"/>
      <c r="LTN57" s="748"/>
      <c r="LTO57" s="748"/>
      <c r="LTP57" s="748"/>
      <c r="LTQ57" s="748"/>
      <c r="LTR57" s="748"/>
      <c r="LTS57" s="748"/>
      <c r="LTT57" s="748"/>
      <c r="LTU57" s="748"/>
      <c r="LTV57" s="748"/>
      <c r="LTW57" s="748"/>
      <c r="LTX57" s="748"/>
      <c r="LTY57" s="747"/>
      <c r="LTZ57" s="748"/>
      <c r="LUA57" s="748"/>
      <c r="LUB57" s="748"/>
      <c r="LUC57" s="748"/>
      <c r="LUD57" s="748"/>
      <c r="LUE57" s="748"/>
      <c r="LUF57" s="748"/>
      <c r="LUG57" s="748"/>
      <c r="LUH57" s="748"/>
      <c r="LUI57" s="748"/>
      <c r="LUJ57" s="748"/>
      <c r="LUK57" s="748"/>
      <c r="LUL57" s="748"/>
      <c r="LUM57" s="748"/>
      <c r="LUN57" s="748"/>
      <c r="LUO57" s="748"/>
      <c r="LUP57" s="748"/>
      <c r="LUQ57" s="748"/>
      <c r="LUR57" s="748"/>
      <c r="LUS57" s="748"/>
      <c r="LUT57" s="748"/>
      <c r="LUU57" s="748"/>
      <c r="LUV57" s="748"/>
      <c r="LUW57" s="748"/>
      <c r="LUX57" s="748"/>
      <c r="LUY57" s="748"/>
      <c r="LUZ57" s="748"/>
      <c r="LVA57" s="748"/>
      <c r="LVB57" s="748"/>
      <c r="LVC57" s="748"/>
      <c r="LVD57" s="747"/>
      <c r="LVE57" s="748"/>
      <c r="LVF57" s="748"/>
      <c r="LVG57" s="748"/>
      <c r="LVH57" s="748"/>
      <c r="LVI57" s="748"/>
      <c r="LVJ57" s="748"/>
      <c r="LVK57" s="748"/>
      <c r="LVL57" s="748"/>
      <c r="LVM57" s="748"/>
      <c r="LVN57" s="748"/>
      <c r="LVO57" s="748"/>
      <c r="LVP57" s="748"/>
      <c r="LVQ57" s="748"/>
      <c r="LVR57" s="748"/>
      <c r="LVS57" s="748"/>
      <c r="LVT57" s="748"/>
      <c r="LVU57" s="748"/>
      <c r="LVV57" s="748"/>
      <c r="LVW57" s="748"/>
      <c r="LVX57" s="748"/>
      <c r="LVY57" s="748"/>
      <c r="LVZ57" s="748"/>
      <c r="LWA57" s="748"/>
      <c r="LWB57" s="748"/>
      <c r="LWC57" s="748"/>
      <c r="LWD57" s="748"/>
      <c r="LWE57" s="748"/>
      <c r="LWF57" s="748"/>
      <c r="LWG57" s="748"/>
      <c r="LWH57" s="748"/>
      <c r="LWI57" s="747"/>
      <c r="LWJ57" s="748"/>
      <c r="LWK57" s="748"/>
      <c r="LWL57" s="748"/>
      <c r="LWM57" s="748"/>
      <c r="LWN57" s="748"/>
      <c r="LWO57" s="748"/>
      <c r="LWP57" s="748"/>
      <c r="LWQ57" s="748"/>
      <c r="LWR57" s="748"/>
      <c r="LWS57" s="748"/>
      <c r="LWT57" s="748"/>
      <c r="LWU57" s="748"/>
      <c r="LWV57" s="748"/>
      <c r="LWW57" s="748"/>
      <c r="LWX57" s="748"/>
      <c r="LWY57" s="748"/>
      <c r="LWZ57" s="748"/>
      <c r="LXA57" s="748"/>
      <c r="LXB57" s="748"/>
      <c r="LXC57" s="748"/>
      <c r="LXD57" s="748"/>
      <c r="LXE57" s="748"/>
      <c r="LXF57" s="748"/>
      <c r="LXG57" s="748"/>
      <c r="LXH57" s="748"/>
      <c r="LXI57" s="748"/>
      <c r="LXJ57" s="748"/>
      <c r="LXK57" s="748"/>
      <c r="LXL57" s="748"/>
      <c r="LXM57" s="748"/>
      <c r="LXN57" s="747"/>
      <c r="LXO57" s="748"/>
      <c r="LXP57" s="748"/>
      <c r="LXQ57" s="748"/>
      <c r="LXR57" s="748"/>
      <c r="LXS57" s="748"/>
      <c r="LXT57" s="748"/>
      <c r="LXU57" s="748"/>
      <c r="LXV57" s="748"/>
      <c r="LXW57" s="748"/>
      <c r="LXX57" s="748"/>
      <c r="LXY57" s="748"/>
      <c r="LXZ57" s="748"/>
      <c r="LYA57" s="748"/>
      <c r="LYB57" s="748"/>
      <c r="LYC57" s="748"/>
      <c r="LYD57" s="748"/>
      <c r="LYE57" s="748"/>
      <c r="LYF57" s="748"/>
      <c r="LYG57" s="748"/>
      <c r="LYH57" s="748"/>
      <c r="LYI57" s="748"/>
      <c r="LYJ57" s="748"/>
      <c r="LYK57" s="748"/>
      <c r="LYL57" s="748"/>
      <c r="LYM57" s="748"/>
      <c r="LYN57" s="748"/>
      <c r="LYO57" s="748"/>
      <c r="LYP57" s="748"/>
      <c r="LYQ57" s="748"/>
      <c r="LYR57" s="748"/>
      <c r="LYS57" s="747"/>
      <c r="LYT57" s="748"/>
      <c r="LYU57" s="748"/>
      <c r="LYV57" s="748"/>
      <c r="LYW57" s="748"/>
      <c r="LYX57" s="748"/>
      <c r="LYY57" s="748"/>
      <c r="LYZ57" s="748"/>
      <c r="LZA57" s="748"/>
      <c r="LZB57" s="748"/>
      <c r="LZC57" s="748"/>
      <c r="LZD57" s="748"/>
      <c r="LZE57" s="748"/>
      <c r="LZF57" s="748"/>
      <c r="LZG57" s="748"/>
      <c r="LZH57" s="748"/>
      <c r="LZI57" s="748"/>
      <c r="LZJ57" s="748"/>
      <c r="LZK57" s="748"/>
      <c r="LZL57" s="748"/>
      <c r="LZM57" s="748"/>
      <c r="LZN57" s="748"/>
      <c r="LZO57" s="748"/>
      <c r="LZP57" s="748"/>
      <c r="LZQ57" s="748"/>
      <c r="LZR57" s="748"/>
      <c r="LZS57" s="748"/>
      <c r="LZT57" s="748"/>
      <c r="LZU57" s="748"/>
      <c r="LZV57" s="748"/>
      <c r="LZW57" s="748"/>
      <c r="LZX57" s="747"/>
      <c r="LZY57" s="748"/>
      <c r="LZZ57" s="748"/>
      <c r="MAA57" s="748"/>
      <c r="MAB57" s="748"/>
      <c r="MAC57" s="748"/>
      <c r="MAD57" s="748"/>
      <c r="MAE57" s="748"/>
      <c r="MAF57" s="748"/>
      <c r="MAG57" s="748"/>
      <c r="MAH57" s="748"/>
      <c r="MAI57" s="748"/>
      <c r="MAJ57" s="748"/>
      <c r="MAK57" s="748"/>
      <c r="MAL57" s="748"/>
      <c r="MAM57" s="748"/>
      <c r="MAN57" s="748"/>
      <c r="MAO57" s="748"/>
      <c r="MAP57" s="748"/>
      <c r="MAQ57" s="748"/>
      <c r="MAR57" s="748"/>
      <c r="MAS57" s="748"/>
      <c r="MAT57" s="748"/>
      <c r="MAU57" s="748"/>
      <c r="MAV57" s="748"/>
      <c r="MAW57" s="748"/>
      <c r="MAX57" s="748"/>
      <c r="MAY57" s="748"/>
      <c r="MAZ57" s="748"/>
      <c r="MBA57" s="748"/>
      <c r="MBB57" s="748"/>
      <c r="MBC57" s="747"/>
      <c r="MBD57" s="748"/>
      <c r="MBE57" s="748"/>
      <c r="MBF57" s="748"/>
      <c r="MBG57" s="748"/>
      <c r="MBH57" s="748"/>
      <c r="MBI57" s="748"/>
      <c r="MBJ57" s="748"/>
      <c r="MBK57" s="748"/>
      <c r="MBL57" s="748"/>
      <c r="MBM57" s="748"/>
      <c r="MBN57" s="748"/>
      <c r="MBO57" s="748"/>
      <c r="MBP57" s="748"/>
      <c r="MBQ57" s="748"/>
      <c r="MBR57" s="748"/>
      <c r="MBS57" s="748"/>
      <c r="MBT57" s="748"/>
      <c r="MBU57" s="748"/>
      <c r="MBV57" s="748"/>
      <c r="MBW57" s="748"/>
      <c r="MBX57" s="748"/>
      <c r="MBY57" s="748"/>
      <c r="MBZ57" s="748"/>
      <c r="MCA57" s="748"/>
      <c r="MCB57" s="748"/>
      <c r="MCC57" s="748"/>
      <c r="MCD57" s="748"/>
      <c r="MCE57" s="748"/>
      <c r="MCF57" s="748"/>
      <c r="MCG57" s="748"/>
      <c r="MCH57" s="747"/>
      <c r="MCI57" s="748"/>
      <c r="MCJ57" s="748"/>
      <c r="MCK57" s="748"/>
      <c r="MCL57" s="748"/>
      <c r="MCM57" s="748"/>
      <c r="MCN57" s="748"/>
      <c r="MCO57" s="748"/>
      <c r="MCP57" s="748"/>
      <c r="MCQ57" s="748"/>
      <c r="MCR57" s="748"/>
      <c r="MCS57" s="748"/>
      <c r="MCT57" s="748"/>
      <c r="MCU57" s="748"/>
      <c r="MCV57" s="748"/>
      <c r="MCW57" s="748"/>
      <c r="MCX57" s="748"/>
      <c r="MCY57" s="748"/>
      <c r="MCZ57" s="748"/>
      <c r="MDA57" s="748"/>
      <c r="MDB57" s="748"/>
      <c r="MDC57" s="748"/>
      <c r="MDD57" s="748"/>
      <c r="MDE57" s="748"/>
      <c r="MDF57" s="748"/>
      <c r="MDG57" s="748"/>
      <c r="MDH57" s="748"/>
      <c r="MDI57" s="748"/>
      <c r="MDJ57" s="748"/>
      <c r="MDK57" s="748"/>
      <c r="MDL57" s="748"/>
      <c r="MDM57" s="747"/>
      <c r="MDN57" s="748"/>
      <c r="MDO57" s="748"/>
      <c r="MDP57" s="748"/>
      <c r="MDQ57" s="748"/>
      <c r="MDR57" s="748"/>
      <c r="MDS57" s="748"/>
      <c r="MDT57" s="748"/>
      <c r="MDU57" s="748"/>
      <c r="MDV57" s="748"/>
      <c r="MDW57" s="748"/>
      <c r="MDX57" s="748"/>
      <c r="MDY57" s="748"/>
      <c r="MDZ57" s="748"/>
      <c r="MEA57" s="748"/>
      <c r="MEB57" s="748"/>
      <c r="MEC57" s="748"/>
      <c r="MED57" s="748"/>
      <c r="MEE57" s="748"/>
      <c r="MEF57" s="748"/>
      <c r="MEG57" s="748"/>
      <c r="MEH57" s="748"/>
      <c r="MEI57" s="748"/>
      <c r="MEJ57" s="748"/>
      <c r="MEK57" s="748"/>
      <c r="MEL57" s="748"/>
      <c r="MEM57" s="748"/>
      <c r="MEN57" s="748"/>
      <c r="MEO57" s="748"/>
      <c r="MEP57" s="748"/>
      <c r="MEQ57" s="748"/>
      <c r="MER57" s="747"/>
      <c r="MES57" s="748"/>
      <c r="MET57" s="748"/>
      <c r="MEU57" s="748"/>
      <c r="MEV57" s="748"/>
      <c r="MEW57" s="748"/>
      <c r="MEX57" s="748"/>
      <c r="MEY57" s="748"/>
      <c r="MEZ57" s="748"/>
      <c r="MFA57" s="748"/>
      <c r="MFB57" s="748"/>
      <c r="MFC57" s="748"/>
      <c r="MFD57" s="748"/>
      <c r="MFE57" s="748"/>
      <c r="MFF57" s="748"/>
      <c r="MFG57" s="748"/>
      <c r="MFH57" s="748"/>
      <c r="MFI57" s="748"/>
      <c r="MFJ57" s="748"/>
      <c r="MFK57" s="748"/>
      <c r="MFL57" s="748"/>
      <c r="MFM57" s="748"/>
      <c r="MFN57" s="748"/>
      <c r="MFO57" s="748"/>
      <c r="MFP57" s="748"/>
      <c r="MFQ57" s="748"/>
      <c r="MFR57" s="748"/>
      <c r="MFS57" s="748"/>
      <c r="MFT57" s="748"/>
      <c r="MFU57" s="748"/>
      <c r="MFV57" s="748"/>
      <c r="MFW57" s="747"/>
      <c r="MFX57" s="748"/>
      <c r="MFY57" s="748"/>
      <c r="MFZ57" s="748"/>
      <c r="MGA57" s="748"/>
      <c r="MGB57" s="748"/>
      <c r="MGC57" s="748"/>
      <c r="MGD57" s="748"/>
      <c r="MGE57" s="748"/>
      <c r="MGF57" s="748"/>
      <c r="MGG57" s="748"/>
      <c r="MGH57" s="748"/>
      <c r="MGI57" s="748"/>
      <c r="MGJ57" s="748"/>
      <c r="MGK57" s="748"/>
      <c r="MGL57" s="748"/>
      <c r="MGM57" s="748"/>
      <c r="MGN57" s="748"/>
      <c r="MGO57" s="748"/>
      <c r="MGP57" s="748"/>
      <c r="MGQ57" s="748"/>
      <c r="MGR57" s="748"/>
      <c r="MGS57" s="748"/>
      <c r="MGT57" s="748"/>
      <c r="MGU57" s="748"/>
      <c r="MGV57" s="748"/>
      <c r="MGW57" s="748"/>
      <c r="MGX57" s="748"/>
      <c r="MGY57" s="748"/>
      <c r="MGZ57" s="748"/>
      <c r="MHA57" s="748"/>
      <c r="MHB57" s="747"/>
      <c r="MHC57" s="748"/>
      <c r="MHD57" s="748"/>
      <c r="MHE57" s="748"/>
      <c r="MHF57" s="748"/>
      <c r="MHG57" s="748"/>
      <c r="MHH57" s="748"/>
      <c r="MHI57" s="748"/>
      <c r="MHJ57" s="748"/>
      <c r="MHK57" s="748"/>
      <c r="MHL57" s="748"/>
      <c r="MHM57" s="748"/>
      <c r="MHN57" s="748"/>
      <c r="MHO57" s="748"/>
      <c r="MHP57" s="748"/>
      <c r="MHQ57" s="748"/>
      <c r="MHR57" s="748"/>
      <c r="MHS57" s="748"/>
      <c r="MHT57" s="748"/>
      <c r="MHU57" s="748"/>
      <c r="MHV57" s="748"/>
      <c r="MHW57" s="748"/>
      <c r="MHX57" s="748"/>
      <c r="MHY57" s="748"/>
      <c r="MHZ57" s="748"/>
      <c r="MIA57" s="748"/>
      <c r="MIB57" s="748"/>
      <c r="MIC57" s="748"/>
      <c r="MID57" s="748"/>
      <c r="MIE57" s="748"/>
      <c r="MIF57" s="748"/>
      <c r="MIG57" s="747"/>
      <c r="MIH57" s="748"/>
      <c r="MII57" s="748"/>
      <c r="MIJ57" s="748"/>
      <c r="MIK57" s="748"/>
      <c r="MIL57" s="748"/>
      <c r="MIM57" s="748"/>
      <c r="MIN57" s="748"/>
      <c r="MIO57" s="748"/>
      <c r="MIP57" s="748"/>
      <c r="MIQ57" s="748"/>
      <c r="MIR57" s="748"/>
      <c r="MIS57" s="748"/>
      <c r="MIT57" s="748"/>
      <c r="MIU57" s="748"/>
      <c r="MIV57" s="748"/>
      <c r="MIW57" s="748"/>
      <c r="MIX57" s="748"/>
      <c r="MIY57" s="748"/>
      <c r="MIZ57" s="748"/>
      <c r="MJA57" s="748"/>
      <c r="MJB57" s="748"/>
      <c r="MJC57" s="748"/>
      <c r="MJD57" s="748"/>
      <c r="MJE57" s="748"/>
      <c r="MJF57" s="748"/>
      <c r="MJG57" s="748"/>
      <c r="MJH57" s="748"/>
      <c r="MJI57" s="748"/>
      <c r="MJJ57" s="748"/>
      <c r="MJK57" s="748"/>
      <c r="MJL57" s="747"/>
      <c r="MJM57" s="748"/>
      <c r="MJN57" s="748"/>
      <c r="MJO57" s="748"/>
      <c r="MJP57" s="748"/>
      <c r="MJQ57" s="748"/>
      <c r="MJR57" s="748"/>
      <c r="MJS57" s="748"/>
      <c r="MJT57" s="748"/>
      <c r="MJU57" s="748"/>
      <c r="MJV57" s="748"/>
      <c r="MJW57" s="748"/>
      <c r="MJX57" s="748"/>
      <c r="MJY57" s="748"/>
      <c r="MJZ57" s="748"/>
      <c r="MKA57" s="748"/>
      <c r="MKB57" s="748"/>
      <c r="MKC57" s="748"/>
      <c r="MKD57" s="748"/>
      <c r="MKE57" s="748"/>
      <c r="MKF57" s="748"/>
      <c r="MKG57" s="748"/>
      <c r="MKH57" s="748"/>
      <c r="MKI57" s="748"/>
      <c r="MKJ57" s="748"/>
      <c r="MKK57" s="748"/>
      <c r="MKL57" s="748"/>
      <c r="MKM57" s="748"/>
      <c r="MKN57" s="748"/>
      <c r="MKO57" s="748"/>
      <c r="MKP57" s="748"/>
      <c r="MKQ57" s="747"/>
      <c r="MKR57" s="748"/>
      <c r="MKS57" s="748"/>
      <c r="MKT57" s="748"/>
      <c r="MKU57" s="748"/>
      <c r="MKV57" s="748"/>
      <c r="MKW57" s="748"/>
      <c r="MKX57" s="748"/>
      <c r="MKY57" s="748"/>
      <c r="MKZ57" s="748"/>
      <c r="MLA57" s="748"/>
      <c r="MLB57" s="748"/>
      <c r="MLC57" s="748"/>
      <c r="MLD57" s="748"/>
      <c r="MLE57" s="748"/>
      <c r="MLF57" s="748"/>
      <c r="MLG57" s="748"/>
      <c r="MLH57" s="748"/>
      <c r="MLI57" s="748"/>
      <c r="MLJ57" s="748"/>
      <c r="MLK57" s="748"/>
      <c r="MLL57" s="748"/>
      <c r="MLM57" s="748"/>
      <c r="MLN57" s="748"/>
      <c r="MLO57" s="748"/>
      <c r="MLP57" s="748"/>
      <c r="MLQ57" s="748"/>
      <c r="MLR57" s="748"/>
      <c r="MLS57" s="748"/>
      <c r="MLT57" s="748"/>
      <c r="MLU57" s="748"/>
      <c r="MLV57" s="747"/>
      <c r="MLW57" s="748"/>
      <c r="MLX57" s="748"/>
      <c r="MLY57" s="748"/>
      <c r="MLZ57" s="748"/>
      <c r="MMA57" s="748"/>
      <c r="MMB57" s="748"/>
      <c r="MMC57" s="748"/>
      <c r="MMD57" s="748"/>
      <c r="MME57" s="748"/>
      <c r="MMF57" s="748"/>
      <c r="MMG57" s="748"/>
      <c r="MMH57" s="748"/>
      <c r="MMI57" s="748"/>
      <c r="MMJ57" s="748"/>
      <c r="MMK57" s="748"/>
      <c r="MML57" s="748"/>
      <c r="MMM57" s="748"/>
      <c r="MMN57" s="748"/>
      <c r="MMO57" s="748"/>
      <c r="MMP57" s="748"/>
      <c r="MMQ57" s="748"/>
      <c r="MMR57" s="748"/>
      <c r="MMS57" s="748"/>
      <c r="MMT57" s="748"/>
      <c r="MMU57" s="748"/>
      <c r="MMV57" s="748"/>
      <c r="MMW57" s="748"/>
      <c r="MMX57" s="748"/>
      <c r="MMY57" s="748"/>
      <c r="MMZ57" s="748"/>
      <c r="MNA57" s="747"/>
      <c r="MNB57" s="748"/>
      <c r="MNC57" s="748"/>
      <c r="MND57" s="748"/>
      <c r="MNE57" s="748"/>
      <c r="MNF57" s="748"/>
      <c r="MNG57" s="748"/>
      <c r="MNH57" s="748"/>
      <c r="MNI57" s="748"/>
      <c r="MNJ57" s="748"/>
      <c r="MNK57" s="748"/>
      <c r="MNL57" s="748"/>
      <c r="MNM57" s="748"/>
      <c r="MNN57" s="748"/>
      <c r="MNO57" s="748"/>
      <c r="MNP57" s="748"/>
      <c r="MNQ57" s="748"/>
      <c r="MNR57" s="748"/>
      <c r="MNS57" s="748"/>
      <c r="MNT57" s="748"/>
      <c r="MNU57" s="748"/>
      <c r="MNV57" s="748"/>
      <c r="MNW57" s="748"/>
      <c r="MNX57" s="748"/>
      <c r="MNY57" s="748"/>
      <c r="MNZ57" s="748"/>
      <c r="MOA57" s="748"/>
      <c r="MOB57" s="748"/>
      <c r="MOC57" s="748"/>
      <c r="MOD57" s="748"/>
      <c r="MOE57" s="748"/>
      <c r="MOF57" s="747"/>
      <c r="MOG57" s="748"/>
      <c r="MOH57" s="748"/>
      <c r="MOI57" s="748"/>
      <c r="MOJ57" s="748"/>
      <c r="MOK57" s="748"/>
      <c r="MOL57" s="748"/>
      <c r="MOM57" s="748"/>
      <c r="MON57" s="748"/>
      <c r="MOO57" s="748"/>
      <c r="MOP57" s="748"/>
      <c r="MOQ57" s="748"/>
      <c r="MOR57" s="748"/>
      <c r="MOS57" s="748"/>
      <c r="MOT57" s="748"/>
      <c r="MOU57" s="748"/>
      <c r="MOV57" s="748"/>
      <c r="MOW57" s="748"/>
      <c r="MOX57" s="748"/>
      <c r="MOY57" s="748"/>
      <c r="MOZ57" s="748"/>
      <c r="MPA57" s="748"/>
      <c r="MPB57" s="748"/>
      <c r="MPC57" s="748"/>
      <c r="MPD57" s="748"/>
      <c r="MPE57" s="748"/>
      <c r="MPF57" s="748"/>
      <c r="MPG57" s="748"/>
      <c r="MPH57" s="748"/>
      <c r="MPI57" s="748"/>
      <c r="MPJ57" s="748"/>
      <c r="MPK57" s="747"/>
      <c r="MPL57" s="748"/>
      <c r="MPM57" s="748"/>
      <c r="MPN57" s="748"/>
      <c r="MPO57" s="748"/>
      <c r="MPP57" s="748"/>
      <c r="MPQ57" s="748"/>
      <c r="MPR57" s="748"/>
      <c r="MPS57" s="748"/>
      <c r="MPT57" s="748"/>
      <c r="MPU57" s="748"/>
      <c r="MPV57" s="748"/>
      <c r="MPW57" s="748"/>
      <c r="MPX57" s="748"/>
      <c r="MPY57" s="748"/>
      <c r="MPZ57" s="748"/>
      <c r="MQA57" s="748"/>
      <c r="MQB57" s="748"/>
      <c r="MQC57" s="748"/>
      <c r="MQD57" s="748"/>
      <c r="MQE57" s="748"/>
      <c r="MQF57" s="748"/>
      <c r="MQG57" s="748"/>
      <c r="MQH57" s="748"/>
      <c r="MQI57" s="748"/>
      <c r="MQJ57" s="748"/>
      <c r="MQK57" s="748"/>
      <c r="MQL57" s="748"/>
      <c r="MQM57" s="748"/>
      <c r="MQN57" s="748"/>
      <c r="MQO57" s="748"/>
      <c r="MQP57" s="747"/>
      <c r="MQQ57" s="748"/>
      <c r="MQR57" s="748"/>
      <c r="MQS57" s="748"/>
      <c r="MQT57" s="748"/>
      <c r="MQU57" s="748"/>
      <c r="MQV57" s="748"/>
      <c r="MQW57" s="748"/>
      <c r="MQX57" s="748"/>
      <c r="MQY57" s="748"/>
      <c r="MQZ57" s="748"/>
      <c r="MRA57" s="748"/>
      <c r="MRB57" s="748"/>
      <c r="MRC57" s="748"/>
      <c r="MRD57" s="748"/>
      <c r="MRE57" s="748"/>
      <c r="MRF57" s="748"/>
      <c r="MRG57" s="748"/>
      <c r="MRH57" s="748"/>
      <c r="MRI57" s="748"/>
      <c r="MRJ57" s="748"/>
      <c r="MRK57" s="748"/>
      <c r="MRL57" s="748"/>
      <c r="MRM57" s="748"/>
      <c r="MRN57" s="748"/>
      <c r="MRO57" s="748"/>
      <c r="MRP57" s="748"/>
      <c r="MRQ57" s="748"/>
      <c r="MRR57" s="748"/>
      <c r="MRS57" s="748"/>
      <c r="MRT57" s="748"/>
      <c r="MRU57" s="747"/>
      <c r="MRV57" s="748"/>
      <c r="MRW57" s="748"/>
      <c r="MRX57" s="748"/>
      <c r="MRY57" s="748"/>
      <c r="MRZ57" s="748"/>
      <c r="MSA57" s="748"/>
      <c r="MSB57" s="748"/>
      <c r="MSC57" s="748"/>
      <c r="MSD57" s="748"/>
      <c r="MSE57" s="748"/>
      <c r="MSF57" s="748"/>
      <c r="MSG57" s="748"/>
      <c r="MSH57" s="748"/>
      <c r="MSI57" s="748"/>
      <c r="MSJ57" s="748"/>
      <c r="MSK57" s="748"/>
      <c r="MSL57" s="748"/>
      <c r="MSM57" s="748"/>
      <c r="MSN57" s="748"/>
      <c r="MSO57" s="748"/>
      <c r="MSP57" s="748"/>
      <c r="MSQ57" s="748"/>
      <c r="MSR57" s="748"/>
      <c r="MSS57" s="748"/>
      <c r="MST57" s="748"/>
      <c r="MSU57" s="748"/>
      <c r="MSV57" s="748"/>
      <c r="MSW57" s="748"/>
      <c r="MSX57" s="748"/>
      <c r="MSY57" s="748"/>
      <c r="MSZ57" s="747"/>
      <c r="MTA57" s="748"/>
      <c r="MTB57" s="748"/>
      <c r="MTC57" s="748"/>
      <c r="MTD57" s="748"/>
      <c r="MTE57" s="748"/>
      <c r="MTF57" s="748"/>
      <c r="MTG57" s="748"/>
      <c r="MTH57" s="748"/>
      <c r="MTI57" s="748"/>
      <c r="MTJ57" s="748"/>
      <c r="MTK57" s="748"/>
      <c r="MTL57" s="748"/>
      <c r="MTM57" s="748"/>
      <c r="MTN57" s="748"/>
      <c r="MTO57" s="748"/>
      <c r="MTP57" s="748"/>
      <c r="MTQ57" s="748"/>
      <c r="MTR57" s="748"/>
      <c r="MTS57" s="748"/>
      <c r="MTT57" s="748"/>
      <c r="MTU57" s="748"/>
      <c r="MTV57" s="748"/>
      <c r="MTW57" s="748"/>
      <c r="MTX57" s="748"/>
      <c r="MTY57" s="748"/>
      <c r="MTZ57" s="748"/>
      <c r="MUA57" s="748"/>
      <c r="MUB57" s="748"/>
      <c r="MUC57" s="748"/>
      <c r="MUD57" s="748"/>
      <c r="MUE57" s="747"/>
      <c r="MUF57" s="748"/>
      <c r="MUG57" s="748"/>
      <c r="MUH57" s="748"/>
      <c r="MUI57" s="748"/>
      <c r="MUJ57" s="748"/>
      <c r="MUK57" s="748"/>
      <c r="MUL57" s="748"/>
      <c r="MUM57" s="748"/>
      <c r="MUN57" s="748"/>
      <c r="MUO57" s="748"/>
      <c r="MUP57" s="748"/>
      <c r="MUQ57" s="748"/>
      <c r="MUR57" s="748"/>
      <c r="MUS57" s="748"/>
      <c r="MUT57" s="748"/>
      <c r="MUU57" s="748"/>
      <c r="MUV57" s="748"/>
      <c r="MUW57" s="748"/>
      <c r="MUX57" s="748"/>
      <c r="MUY57" s="748"/>
      <c r="MUZ57" s="748"/>
      <c r="MVA57" s="748"/>
      <c r="MVB57" s="748"/>
      <c r="MVC57" s="748"/>
      <c r="MVD57" s="748"/>
      <c r="MVE57" s="748"/>
      <c r="MVF57" s="748"/>
      <c r="MVG57" s="748"/>
      <c r="MVH57" s="748"/>
      <c r="MVI57" s="748"/>
      <c r="MVJ57" s="747"/>
      <c r="MVK57" s="748"/>
      <c r="MVL57" s="748"/>
      <c r="MVM57" s="748"/>
      <c r="MVN57" s="748"/>
      <c r="MVO57" s="748"/>
      <c r="MVP57" s="748"/>
      <c r="MVQ57" s="748"/>
      <c r="MVR57" s="748"/>
      <c r="MVS57" s="748"/>
      <c r="MVT57" s="748"/>
      <c r="MVU57" s="748"/>
      <c r="MVV57" s="748"/>
      <c r="MVW57" s="748"/>
      <c r="MVX57" s="748"/>
      <c r="MVY57" s="748"/>
      <c r="MVZ57" s="748"/>
      <c r="MWA57" s="748"/>
      <c r="MWB57" s="748"/>
      <c r="MWC57" s="748"/>
      <c r="MWD57" s="748"/>
      <c r="MWE57" s="748"/>
      <c r="MWF57" s="748"/>
      <c r="MWG57" s="748"/>
      <c r="MWH57" s="748"/>
      <c r="MWI57" s="748"/>
      <c r="MWJ57" s="748"/>
      <c r="MWK57" s="748"/>
      <c r="MWL57" s="748"/>
      <c r="MWM57" s="748"/>
      <c r="MWN57" s="748"/>
      <c r="MWO57" s="747"/>
      <c r="MWP57" s="748"/>
      <c r="MWQ57" s="748"/>
      <c r="MWR57" s="748"/>
      <c r="MWS57" s="748"/>
      <c r="MWT57" s="748"/>
      <c r="MWU57" s="748"/>
      <c r="MWV57" s="748"/>
      <c r="MWW57" s="748"/>
      <c r="MWX57" s="748"/>
      <c r="MWY57" s="748"/>
      <c r="MWZ57" s="748"/>
      <c r="MXA57" s="748"/>
      <c r="MXB57" s="748"/>
      <c r="MXC57" s="748"/>
      <c r="MXD57" s="748"/>
      <c r="MXE57" s="748"/>
      <c r="MXF57" s="748"/>
      <c r="MXG57" s="748"/>
      <c r="MXH57" s="748"/>
      <c r="MXI57" s="748"/>
      <c r="MXJ57" s="748"/>
      <c r="MXK57" s="748"/>
      <c r="MXL57" s="748"/>
      <c r="MXM57" s="748"/>
      <c r="MXN57" s="748"/>
      <c r="MXO57" s="748"/>
      <c r="MXP57" s="748"/>
      <c r="MXQ57" s="748"/>
      <c r="MXR57" s="748"/>
      <c r="MXS57" s="748"/>
      <c r="MXT57" s="747"/>
      <c r="MXU57" s="748"/>
      <c r="MXV57" s="748"/>
      <c r="MXW57" s="748"/>
      <c r="MXX57" s="748"/>
      <c r="MXY57" s="748"/>
      <c r="MXZ57" s="748"/>
      <c r="MYA57" s="748"/>
      <c r="MYB57" s="748"/>
      <c r="MYC57" s="748"/>
      <c r="MYD57" s="748"/>
      <c r="MYE57" s="748"/>
      <c r="MYF57" s="748"/>
      <c r="MYG57" s="748"/>
      <c r="MYH57" s="748"/>
      <c r="MYI57" s="748"/>
      <c r="MYJ57" s="748"/>
      <c r="MYK57" s="748"/>
      <c r="MYL57" s="748"/>
      <c r="MYM57" s="748"/>
      <c r="MYN57" s="748"/>
      <c r="MYO57" s="748"/>
      <c r="MYP57" s="748"/>
      <c r="MYQ57" s="748"/>
      <c r="MYR57" s="748"/>
      <c r="MYS57" s="748"/>
      <c r="MYT57" s="748"/>
      <c r="MYU57" s="748"/>
      <c r="MYV57" s="748"/>
      <c r="MYW57" s="748"/>
      <c r="MYX57" s="748"/>
      <c r="MYY57" s="747"/>
      <c r="MYZ57" s="748"/>
      <c r="MZA57" s="748"/>
      <c r="MZB57" s="748"/>
      <c r="MZC57" s="748"/>
      <c r="MZD57" s="748"/>
      <c r="MZE57" s="748"/>
      <c r="MZF57" s="748"/>
      <c r="MZG57" s="748"/>
      <c r="MZH57" s="748"/>
      <c r="MZI57" s="748"/>
      <c r="MZJ57" s="748"/>
      <c r="MZK57" s="748"/>
      <c r="MZL57" s="748"/>
      <c r="MZM57" s="748"/>
      <c r="MZN57" s="748"/>
      <c r="MZO57" s="748"/>
      <c r="MZP57" s="748"/>
      <c r="MZQ57" s="748"/>
      <c r="MZR57" s="748"/>
      <c r="MZS57" s="748"/>
      <c r="MZT57" s="748"/>
      <c r="MZU57" s="748"/>
      <c r="MZV57" s="748"/>
      <c r="MZW57" s="748"/>
      <c r="MZX57" s="748"/>
      <c r="MZY57" s="748"/>
      <c r="MZZ57" s="748"/>
      <c r="NAA57" s="748"/>
      <c r="NAB57" s="748"/>
      <c r="NAC57" s="748"/>
      <c r="NAD57" s="747"/>
      <c r="NAE57" s="748"/>
      <c r="NAF57" s="748"/>
      <c r="NAG57" s="748"/>
      <c r="NAH57" s="748"/>
      <c r="NAI57" s="748"/>
      <c r="NAJ57" s="748"/>
      <c r="NAK57" s="748"/>
      <c r="NAL57" s="748"/>
      <c r="NAM57" s="748"/>
      <c r="NAN57" s="748"/>
      <c r="NAO57" s="748"/>
      <c r="NAP57" s="748"/>
      <c r="NAQ57" s="748"/>
      <c r="NAR57" s="748"/>
      <c r="NAS57" s="748"/>
      <c r="NAT57" s="748"/>
      <c r="NAU57" s="748"/>
      <c r="NAV57" s="748"/>
      <c r="NAW57" s="748"/>
      <c r="NAX57" s="748"/>
      <c r="NAY57" s="748"/>
      <c r="NAZ57" s="748"/>
      <c r="NBA57" s="748"/>
      <c r="NBB57" s="748"/>
      <c r="NBC57" s="748"/>
      <c r="NBD57" s="748"/>
      <c r="NBE57" s="748"/>
      <c r="NBF57" s="748"/>
      <c r="NBG57" s="748"/>
      <c r="NBH57" s="748"/>
      <c r="NBI57" s="747"/>
      <c r="NBJ57" s="748"/>
      <c r="NBK57" s="748"/>
      <c r="NBL57" s="748"/>
      <c r="NBM57" s="748"/>
      <c r="NBN57" s="748"/>
      <c r="NBO57" s="748"/>
      <c r="NBP57" s="748"/>
      <c r="NBQ57" s="748"/>
      <c r="NBR57" s="748"/>
      <c r="NBS57" s="748"/>
      <c r="NBT57" s="748"/>
      <c r="NBU57" s="748"/>
      <c r="NBV57" s="748"/>
      <c r="NBW57" s="748"/>
      <c r="NBX57" s="748"/>
      <c r="NBY57" s="748"/>
      <c r="NBZ57" s="748"/>
      <c r="NCA57" s="748"/>
      <c r="NCB57" s="748"/>
      <c r="NCC57" s="748"/>
      <c r="NCD57" s="748"/>
      <c r="NCE57" s="748"/>
      <c r="NCF57" s="748"/>
      <c r="NCG57" s="748"/>
      <c r="NCH57" s="748"/>
      <c r="NCI57" s="748"/>
      <c r="NCJ57" s="748"/>
      <c r="NCK57" s="748"/>
      <c r="NCL57" s="748"/>
      <c r="NCM57" s="748"/>
      <c r="NCN57" s="747"/>
      <c r="NCO57" s="748"/>
      <c r="NCP57" s="748"/>
      <c r="NCQ57" s="748"/>
      <c r="NCR57" s="748"/>
      <c r="NCS57" s="748"/>
      <c r="NCT57" s="748"/>
      <c r="NCU57" s="748"/>
      <c r="NCV57" s="748"/>
      <c r="NCW57" s="748"/>
      <c r="NCX57" s="748"/>
      <c r="NCY57" s="748"/>
      <c r="NCZ57" s="748"/>
      <c r="NDA57" s="748"/>
      <c r="NDB57" s="748"/>
      <c r="NDC57" s="748"/>
      <c r="NDD57" s="748"/>
      <c r="NDE57" s="748"/>
      <c r="NDF57" s="748"/>
      <c r="NDG57" s="748"/>
      <c r="NDH57" s="748"/>
      <c r="NDI57" s="748"/>
      <c r="NDJ57" s="748"/>
      <c r="NDK57" s="748"/>
      <c r="NDL57" s="748"/>
      <c r="NDM57" s="748"/>
      <c r="NDN57" s="748"/>
      <c r="NDO57" s="748"/>
      <c r="NDP57" s="748"/>
      <c r="NDQ57" s="748"/>
      <c r="NDR57" s="748"/>
      <c r="NDS57" s="747"/>
      <c r="NDT57" s="748"/>
      <c r="NDU57" s="748"/>
      <c r="NDV57" s="748"/>
      <c r="NDW57" s="748"/>
      <c r="NDX57" s="748"/>
      <c r="NDY57" s="748"/>
      <c r="NDZ57" s="748"/>
      <c r="NEA57" s="748"/>
      <c r="NEB57" s="748"/>
      <c r="NEC57" s="748"/>
      <c r="NED57" s="748"/>
      <c r="NEE57" s="748"/>
      <c r="NEF57" s="748"/>
      <c r="NEG57" s="748"/>
      <c r="NEH57" s="748"/>
      <c r="NEI57" s="748"/>
      <c r="NEJ57" s="748"/>
      <c r="NEK57" s="748"/>
      <c r="NEL57" s="748"/>
      <c r="NEM57" s="748"/>
      <c r="NEN57" s="748"/>
      <c r="NEO57" s="748"/>
      <c r="NEP57" s="748"/>
      <c r="NEQ57" s="748"/>
      <c r="NER57" s="748"/>
      <c r="NES57" s="748"/>
      <c r="NET57" s="748"/>
      <c r="NEU57" s="748"/>
      <c r="NEV57" s="748"/>
      <c r="NEW57" s="748"/>
      <c r="NEX57" s="747"/>
      <c r="NEY57" s="748"/>
      <c r="NEZ57" s="748"/>
      <c r="NFA57" s="748"/>
      <c r="NFB57" s="748"/>
      <c r="NFC57" s="748"/>
      <c r="NFD57" s="748"/>
      <c r="NFE57" s="748"/>
      <c r="NFF57" s="748"/>
      <c r="NFG57" s="748"/>
      <c r="NFH57" s="748"/>
      <c r="NFI57" s="748"/>
      <c r="NFJ57" s="748"/>
      <c r="NFK57" s="748"/>
      <c r="NFL57" s="748"/>
      <c r="NFM57" s="748"/>
      <c r="NFN57" s="748"/>
      <c r="NFO57" s="748"/>
      <c r="NFP57" s="748"/>
      <c r="NFQ57" s="748"/>
      <c r="NFR57" s="748"/>
      <c r="NFS57" s="748"/>
      <c r="NFT57" s="748"/>
      <c r="NFU57" s="748"/>
      <c r="NFV57" s="748"/>
      <c r="NFW57" s="748"/>
      <c r="NFX57" s="748"/>
      <c r="NFY57" s="748"/>
      <c r="NFZ57" s="748"/>
      <c r="NGA57" s="748"/>
      <c r="NGB57" s="748"/>
      <c r="NGC57" s="747"/>
      <c r="NGD57" s="748"/>
      <c r="NGE57" s="748"/>
      <c r="NGF57" s="748"/>
      <c r="NGG57" s="748"/>
      <c r="NGH57" s="748"/>
      <c r="NGI57" s="748"/>
      <c r="NGJ57" s="748"/>
      <c r="NGK57" s="748"/>
      <c r="NGL57" s="748"/>
      <c r="NGM57" s="748"/>
      <c r="NGN57" s="748"/>
      <c r="NGO57" s="748"/>
      <c r="NGP57" s="748"/>
      <c r="NGQ57" s="748"/>
      <c r="NGR57" s="748"/>
      <c r="NGS57" s="748"/>
      <c r="NGT57" s="748"/>
      <c r="NGU57" s="748"/>
      <c r="NGV57" s="748"/>
      <c r="NGW57" s="748"/>
      <c r="NGX57" s="748"/>
      <c r="NGY57" s="748"/>
      <c r="NGZ57" s="748"/>
      <c r="NHA57" s="748"/>
      <c r="NHB57" s="748"/>
      <c r="NHC57" s="748"/>
      <c r="NHD57" s="748"/>
      <c r="NHE57" s="748"/>
      <c r="NHF57" s="748"/>
      <c r="NHG57" s="748"/>
      <c r="NHH57" s="747"/>
      <c r="NHI57" s="748"/>
      <c r="NHJ57" s="748"/>
      <c r="NHK57" s="748"/>
      <c r="NHL57" s="748"/>
      <c r="NHM57" s="748"/>
      <c r="NHN57" s="748"/>
      <c r="NHO57" s="748"/>
      <c r="NHP57" s="748"/>
      <c r="NHQ57" s="748"/>
      <c r="NHR57" s="748"/>
      <c r="NHS57" s="748"/>
      <c r="NHT57" s="748"/>
      <c r="NHU57" s="748"/>
      <c r="NHV57" s="748"/>
      <c r="NHW57" s="748"/>
      <c r="NHX57" s="748"/>
      <c r="NHY57" s="748"/>
      <c r="NHZ57" s="748"/>
      <c r="NIA57" s="748"/>
      <c r="NIB57" s="748"/>
      <c r="NIC57" s="748"/>
      <c r="NID57" s="748"/>
      <c r="NIE57" s="748"/>
      <c r="NIF57" s="748"/>
      <c r="NIG57" s="748"/>
      <c r="NIH57" s="748"/>
      <c r="NII57" s="748"/>
      <c r="NIJ57" s="748"/>
      <c r="NIK57" s="748"/>
      <c r="NIL57" s="748"/>
      <c r="NIM57" s="747"/>
      <c r="NIN57" s="748"/>
      <c r="NIO57" s="748"/>
      <c r="NIP57" s="748"/>
      <c r="NIQ57" s="748"/>
      <c r="NIR57" s="748"/>
      <c r="NIS57" s="748"/>
      <c r="NIT57" s="748"/>
      <c r="NIU57" s="748"/>
      <c r="NIV57" s="748"/>
      <c r="NIW57" s="748"/>
      <c r="NIX57" s="748"/>
      <c r="NIY57" s="748"/>
      <c r="NIZ57" s="748"/>
      <c r="NJA57" s="748"/>
      <c r="NJB57" s="748"/>
      <c r="NJC57" s="748"/>
      <c r="NJD57" s="748"/>
      <c r="NJE57" s="748"/>
      <c r="NJF57" s="748"/>
      <c r="NJG57" s="748"/>
      <c r="NJH57" s="748"/>
      <c r="NJI57" s="748"/>
      <c r="NJJ57" s="748"/>
      <c r="NJK57" s="748"/>
      <c r="NJL57" s="748"/>
      <c r="NJM57" s="748"/>
      <c r="NJN57" s="748"/>
      <c r="NJO57" s="748"/>
      <c r="NJP57" s="748"/>
      <c r="NJQ57" s="748"/>
      <c r="NJR57" s="747"/>
      <c r="NJS57" s="748"/>
      <c r="NJT57" s="748"/>
      <c r="NJU57" s="748"/>
      <c r="NJV57" s="748"/>
      <c r="NJW57" s="748"/>
      <c r="NJX57" s="748"/>
      <c r="NJY57" s="748"/>
      <c r="NJZ57" s="748"/>
      <c r="NKA57" s="748"/>
      <c r="NKB57" s="748"/>
      <c r="NKC57" s="748"/>
      <c r="NKD57" s="748"/>
      <c r="NKE57" s="748"/>
      <c r="NKF57" s="748"/>
      <c r="NKG57" s="748"/>
      <c r="NKH57" s="748"/>
      <c r="NKI57" s="748"/>
      <c r="NKJ57" s="748"/>
      <c r="NKK57" s="748"/>
      <c r="NKL57" s="748"/>
      <c r="NKM57" s="748"/>
      <c r="NKN57" s="748"/>
      <c r="NKO57" s="748"/>
      <c r="NKP57" s="748"/>
      <c r="NKQ57" s="748"/>
      <c r="NKR57" s="748"/>
      <c r="NKS57" s="748"/>
      <c r="NKT57" s="748"/>
      <c r="NKU57" s="748"/>
      <c r="NKV57" s="748"/>
      <c r="NKW57" s="747"/>
      <c r="NKX57" s="748"/>
      <c r="NKY57" s="748"/>
      <c r="NKZ57" s="748"/>
      <c r="NLA57" s="748"/>
      <c r="NLB57" s="748"/>
      <c r="NLC57" s="748"/>
      <c r="NLD57" s="748"/>
      <c r="NLE57" s="748"/>
      <c r="NLF57" s="748"/>
      <c r="NLG57" s="748"/>
      <c r="NLH57" s="748"/>
      <c r="NLI57" s="748"/>
      <c r="NLJ57" s="748"/>
      <c r="NLK57" s="748"/>
      <c r="NLL57" s="748"/>
      <c r="NLM57" s="748"/>
      <c r="NLN57" s="748"/>
      <c r="NLO57" s="748"/>
      <c r="NLP57" s="748"/>
      <c r="NLQ57" s="748"/>
      <c r="NLR57" s="748"/>
      <c r="NLS57" s="748"/>
      <c r="NLT57" s="748"/>
      <c r="NLU57" s="748"/>
      <c r="NLV57" s="748"/>
      <c r="NLW57" s="748"/>
      <c r="NLX57" s="748"/>
      <c r="NLY57" s="748"/>
      <c r="NLZ57" s="748"/>
      <c r="NMA57" s="748"/>
      <c r="NMB57" s="747"/>
      <c r="NMC57" s="748"/>
      <c r="NMD57" s="748"/>
      <c r="NME57" s="748"/>
      <c r="NMF57" s="748"/>
      <c r="NMG57" s="748"/>
      <c r="NMH57" s="748"/>
      <c r="NMI57" s="748"/>
      <c r="NMJ57" s="748"/>
      <c r="NMK57" s="748"/>
      <c r="NML57" s="748"/>
      <c r="NMM57" s="748"/>
      <c r="NMN57" s="748"/>
      <c r="NMO57" s="748"/>
      <c r="NMP57" s="748"/>
      <c r="NMQ57" s="748"/>
      <c r="NMR57" s="748"/>
      <c r="NMS57" s="748"/>
      <c r="NMT57" s="748"/>
      <c r="NMU57" s="748"/>
      <c r="NMV57" s="748"/>
      <c r="NMW57" s="748"/>
      <c r="NMX57" s="748"/>
      <c r="NMY57" s="748"/>
      <c r="NMZ57" s="748"/>
      <c r="NNA57" s="748"/>
      <c r="NNB57" s="748"/>
      <c r="NNC57" s="748"/>
      <c r="NND57" s="748"/>
      <c r="NNE57" s="748"/>
      <c r="NNF57" s="748"/>
      <c r="NNG57" s="747"/>
      <c r="NNH57" s="748"/>
      <c r="NNI57" s="748"/>
      <c r="NNJ57" s="748"/>
      <c r="NNK57" s="748"/>
      <c r="NNL57" s="748"/>
      <c r="NNM57" s="748"/>
      <c r="NNN57" s="748"/>
      <c r="NNO57" s="748"/>
      <c r="NNP57" s="748"/>
      <c r="NNQ57" s="748"/>
      <c r="NNR57" s="748"/>
      <c r="NNS57" s="748"/>
      <c r="NNT57" s="748"/>
      <c r="NNU57" s="748"/>
      <c r="NNV57" s="748"/>
      <c r="NNW57" s="748"/>
      <c r="NNX57" s="748"/>
      <c r="NNY57" s="748"/>
      <c r="NNZ57" s="748"/>
      <c r="NOA57" s="748"/>
      <c r="NOB57" s="748"/>
      <c r="NOC57" s="748"/>
      <c r="NOD57" s="748"/>
      <c r="NOE57" s="748"/>
      <c r="NOF57" s="748"/>
      <c r="NOG57" s="748"/>
      <c r="NOH57" s="748"/>
      <c r="NOI57" s="748"/>
      <c r="NOJ57" s="748"/>
      <c r="NOK57" s="748"/>
      <c r="NOL57" s="747"/>
      <c r="NOM57" s="748"/>
      <c r="NON57" s="748"/>
      <c r="NOO57" s="748"/>
      <c r="NOP57" s="748"/>
      <c r="NOQ57" s="748"/>
      <c r="NOR57" s="748"/>
      <c r="NOS57" s="748"/>
      <c r="NOT57" s="748"/>
      <c r="NOU57" s="748"/>
      <c r="NOV57" s="748"/>
      <c r="NOW57" s="748"/>
      <c r="NOX57" s="748"/>
      <c r="NOY57" s="748"/>
      <c r="NOZ57" s="748"/>
      <c r="NPA57" s="748"/>
      <c r="NPB57" s="748"/>
      <c r="NPC57" s="748"/>
      <c r="NPD57" s="748"/>
      <c r="NPE57" s="748"/>
      <c r="NPF57" s="748"/>
      <c r="NPG57" s="748"/>
      <c r="NPH57" s="748"/>
      <c r="NPI57" s="748"/>
      <c r="NPJ57" s="748"/>
      <c r="NPK57" s="748"/>
      <c r="NPL57" s="748"/>
      <c r="NPM57" s="748"/>
      <c r="NPN57" s="748"/>
      <c r="NPO57" s="748"/>
      <c r="NPP57" s="748"/>
      <c r="NPQ57" s="747"/>
      <c r="NPR57" s="748"/>
      <c r="NPS57" s="748"/>
      <c r="NPT57" s="748"/>
      <c r="NPU57" s="748"/>
      <c r="NPV57" s="748"/>
      <c r="NPW57" s="748"/>
      <c r="NPX57" s="748"/>
      <c r="NPY57" s="748"/>
      <c r="NPZ57" s="748"/>
      <c r="NQA57" s="748"/>
      <c r="NQB57" s="748"/>
      <c r="NQC57" s="748"/>
      <c r="NQD57" s="748"/>
      <c r="NQE57" s="748"/>
      <c r="NQF57" s="748"/>
      <c r="NQG57" s="748"/>
      <c r="NQH57" s="748"/>
      <c r="NQI57" s="748"/>
      <c r="NQJ57" s="748"/>
      <c r="NQK57" s="748"/>
      <c r="NQL57" s="748"/>
      <c r="NQM57" s="748"/>
      <c r="NQN57" s="748"/>
      <c r="NQO57" s="748"/>
      <c r="NQP57" s="748"/>
      <c r="NQQ57" s="748"/>
      <c r="NQR57" s="748"/>
      <c r="NQS57" s="748"/>
      <c r="NQT57" s="748"/>
      <c r="NQU57" s="748"/>
      <c r="NQV57" s="747"/>
      <c r="NQW57" s="748"/>
      <c r="NQX57" s="748"/>
      <c r="NQY57" s="748"/>
      <c r="NQZ57" s="748"/>
      <c r="NRA57" s="748"/>
      <c r="NRB57" s="748"/>
      <c r="NRC57" s="748"/>
      <c r="NRD57" s="748"/>
      <c r="NRE57" s="748"/>
      <c r="NRF57" s="748"/>
      <c r="NRG57" s="748"/>
      <c r="NRH57" s="748"/>
      <c r="NRI57" s="748"/>
      <c r="NRJ57" s="748"/>
      <c r="NRK57" s="748"/>
      <c r="NRL57" s="748"/>
      <c r="NRM57" s="748"/>
      <c r="NRN57" s="748"/>
      <c r="NRO57" s="748"/>
      <c r="NRP57" s="748"/>
      <c r="NRQ57" s="748"/>
      <c r="NRR57" s="748"/>
      <c r="NRS57" s="748"/>
      <c r="NRT57" s="748"/>
      <c r="NRU57" s="748"/>
      <c r="NRV57" s="748"/>
      <c r="NRW57" s="748"/>
      <c r="NRX57" s="748"/>
      <c r="NRY57" s="748"/>
      <c r="NRZ57" s="748"/>
      <c r="NSA57" s="747"/>
      <c r="NSB57" s="748"/>
      <c r="NSC57" s="748"/>
      <c r="NSD57" s="748"/>
      <c r="NSE57" s="748"/>
      <c r="NSF57" s="748"/>
      <c r="NSG57" s="748"/>
      <c r="NSH57" s="748"/>
      <c r="NSI57" s="748"/>
      <c r="NSJ57" s="748"/>
      <c r="NSK57" s="748"/>
      <c r="NSL57" s="748"/>
      <c r="NSM57" s="748"/>
      <c r="NSN57" s="748"/>
      <c r="NSO57" s="748"/>
      <c r="NSP57" s="748"/>
      <c r="NSQ57" s="748"/>
      <c r="NSR57" s="748"/>
      <c r="NSS57" s="748"/>
      <c r="NST57" s="748"/>
      <c r="NSU57" s="748"/>
      <c r="NSV57" s="748"/>
      <c r="NSW57" s="748"/>
      <c r="NSX57" s="748"/>
      <c r="NSY57" s="748"/>
      <c r="NSZ57" s="748"/>
      <c r="NTA57" s="748"/>
      <c r="NTB57" s="748"/>
      <c r="NTC57" s="748"/>
      <c r="NTD57" s="748"/>
      <c r="NTE57" s="748"/>
      <c r="NTF57" s="747"/>
      <c r="NTG57" s="748"/>
      <c r="NTH57" s="748"/>
      <c r="NTI57" s="748"/>
      <c r="NTJ57" s="748"/>
      <c r="NTK57" s="748"/>
      <c r="NTL57" s="748"/>
      <c r="NTM57" s="748"/>
      <c r="NTN57" s="748"/>
      <c r="NTO57" s="748"/>
      <c r="NTP57" s="748"/>
      <c r="NTQ57" s="748"/>
      <c r="NTR57" s="748"/>
      <c r="NTS57" s="748"/>
      <c r="NTT57" s="748"/>
      <c r="NTU57" s="748"/>
      <c r="NTV57" s="748"/>
      <c r="NTW57" s="748"/>
      <c r="NTX57" s="748"/>
      <c r="NTY57" s="748"/>
      <c r="NTZ57" s="748"/>
      <c r="NUA57" s="748"/>
      <c r="NUB57" s="748"/>
      <c r="NUC57" s="748"/>
      <c r="NUD57" s="748"/>
      <c r="NUE57" s="748"/>
      <c r="NUF57" s="748"/>
      <c r="NUG57" s="748"/>
      <c r="NUH57" s="748"/>
      <c r="NUI57" s="748"/>
      <c r="NUJ57" s="748"/>
      <c r="NUK57" s="747"/>
      <c r="NUL57" s="748"/>
      <c r="NUM57" s="748"/>
      <c r="NUN57" s="748"/>
      <c r="NUO57" s="748"/>
      <c r="NUP57" s="748"/>
      <c r="NUQ57" s="748"/>
      <c r="NUR57" s="748"/>
      <c r="NUS57" s="748"/>
      <c r="NUT57" s="748"/>
      <c r="NUU57" s="748"/>
      <c r="NUV57" s="748"/>
      <c r="NUW57" s="748"/>
      <c r="NUX57" s="748"/>
      <c r="NUY57" s="748"/>
      <c r="NUZ57" s="748"/>
      <c r="NVA57" s="748"/>
      <c r="NVB57" s="748"/>
      <c r="NVC57" s="748"/>
      <c r="NVD57" s="748"/>
      <c r="NVE57" s="748"/>
      <c r="NVF57" s="748"/>
      <c r="NVG57" s="748"/>
      <c r="NVH57" s="748"/>
      <c r="NVI57" s="748"/>
      <c r="NVJ57" s="748"/>
      <c r="NVK57" s="748"/>
      <c r="NVL57" s="748"/>
      <c r="NVM57" s="748"/>
      <c r="NVN57" s="748"/>
      <c r="NVO57" s="748"/>
      <c r="NVP57" s="747"/>
      <c r="NVQ57" s="748"/>
      <c r="NVR57" s="748"/>
      <c r="NVS57" s="748"/>
      <c r="NVT57" s="748"/>
      <c r="NVU57" s="748"/>
      <c r="NVV57" s="748"/>
      <c r="NVW57" s="748"/>
      <c r="NVX57" s="748"/>
      <c r="NVY57" s="748"/>
      <c r="NVZ57" s="748"/>
      <c r="NWA57" s="748"/>
      <c r="NWB57" s="748"/>
      <c r="NWC57" s="748"/>
      <c r="NWD57" s="748"/>
      <c r="NWE57" s="748"/>
      <c r="NWF57" s="748"/>
      <c r="NWG57" s="748"/>
      <c r="NWH57" s="748"/>
      <c r="NWI57" s="748"/>
      <c r="NWJ57" s="748"/>
      <c r="NWK57" s="748"/>
      <c r="NWL57" s="748"/>
      <c r="NWM57" s="748"/>
      <c r="NWN57" s="748"/>
      <c r="NWO57" s="748"/>
      <c r="NWP57" s="748"/>
      <c r="NWQ57" s="748"/>
      <c r="NWR57" s="748"/>
      <c r="NWS57" s="748"/>
      <c r="NWT57" s="748"/>
      <c r="NWU57" s="747"/>
      <c r="NWV57" s="748"/>
      <c r="NWW57" s="748"/>
      <c r="NWX57" s="748"/>
      <c r="NWY57" s="748"/>
      <c r="NWZ57" s="748"/>
      <c r="NXA57" s="748"/>
      <c r="NXB57" s="748"/>
      <c r="NXC57" s="748"/>
      <c r="NXD57" s="748"/>
      <c r="NXE57" s="748"/>
      <c r="NXF57" s="748"/>
      <c r="NXG57" s="748"/>
      <c r="NXH57" s="748"/>
      <c r="NXI57" s="748"/>
      <c r="NXJ57" s="748"/>
      <c r="NXK57" s="748"/>
      <c r="NXL57" s="748"/>
      <c r="NXM57" s="748"/>
      <c r="NXN57" s="748"/>
      <c r="NXO57" s="748"/>
      <c r="NXP57" s="748"/>
      <c r="NXQ57" s="748"/>
      <c r="NXR57" s="748"/>
      <c r="NXS57" s="748"/>
      <c r="NXT57" s="748"/>
      <c r="NXU57" s="748"/>
      <c r="NXV57" s="748"/>
      <c r="NXW57" s="748"/>
      <c r="NXX57" s="748"/>
      <c r="NXY57" s="748"/>
      <c r="NXZ57" s="747"/>
      <c r="NYA57" s="748"/>
      <c r="NYB57" s="748"/>
      <c r="NYC57" s="748"/>
      <c r="NYD57" s="748"/>
      <c r="NYE57" s="748"/>
      <c r="NYF57" s="748"/>
      <c r="NYG57" s="748"/>
      <c r="NYH57" s="748"/>
      <c r="NYI57" s="748"/>
      <c r="NYJ57" s="748"/>
      <c r="NYK57" s="748"/>
      <c r="NYL57" s="748"/>
      <c r="NYM57" s="748"/>
      <c r="NYN57" s="748"/>
      <c r="NYO57" s="748"/>
      <c r="NYP57" s="748"/>
      <c r="NYQ57" s="748"/>
      <c r="NYR57" s="748"/>
      <c r="NYS57" s="748"/>
      <c r="NYT57" s="748"/>
      <c r="NYU57" s="748"/>
      <c r="NYV57" s="748"/>
      <c r="NYW57" s="748"/>
      <c r="NYX57" s="748"/>
      <c r="NYY57" s="748"/>
      <c r="NYZ57" s="748"/>
      <c r="NZA57" s="748"/>
      <c r="NZB57" s="748"/>
      <c r="NZC57" s="748"/>
      <c r="NZD57" s="748"/>
      <c r="NZE57" s="747"/>
      <c r="NZF57" s="748"/>
      <c r="NZG57" s="748"/>
      <c r="NZH57" s="748"/>
      <c r="NZI57" s="748"/>
      <c r="NZJ57" s="748"/>
      <c r="NZK57" s="748"/>
      <c r="NZL57" s="748"/>
      <c r="NZM57" s="748"/>
      <c r="NZN57" s="748"/>
      <c r="NZO57" s="748"/>
      <c r="NZP57" s="748"/>
      <c r="NZQ57" s="748"/>
      <c r="NZR57" s="748"/>
      <c r="NZS57" s="748"/>
      <c r="NZT57" s="748"/>
      <c r="NZU57" s="748"/>
      <c r="NZV57" s="748"/>
      <c r="NZW57" s="748"/>
      <c r="NZX57" s="748"/>
      <c r="NZY57" s="748"/>
      <c r="NZZ57" s="748"/>
      <c r="OAA57" s="748"/>
      <c r="OAB57" s="748"/>
      <c r="OAC57" s="748"/>
      <c r="OAD57" s="748"/>
      <c r="OAE57" s="748"/>
      <c r="OAF57" s="748"/>
      <c r="OAG57" s="748"/>
      <c r="OAH57" s="748"/>
      <c r="OAI57" s="748"/>
      <c r="OAJ57" s="747"/>
      <c r="OAK57" s="748"/>
      <c r="OAL57" s="748"/>
      <c r="OAM57" s="748"/>
      <c r="OAN57" s="748"/>
      <c r="OAO57" s="748"/>
      <c r="OAP57" s="748"/>
      <c r="OAQ57" s="748"/>
      <c r="OAR57" s="748"/>
      <c r="OAS57" s="748"/>
      <c r="OAT57" s="748"/>
      <c r="OAU57" s="748"/>
      <c r="OAV57" s="748"/>
      <c r="OAW57" s="748"/>
      <c r="OAX57" s="748"/>
      <c r="OAY57" s="748"/>
      <c r="OAZ57" s="748"/>
      <c r="OBA57" s="748"/>
      <c r="OBB57" s="748"/>
      <c r="OBC57" s="748"/>
      <c r="OBD57" s="748"/>
      <c r="OBE57" s="748"/>
      <c r="OBF57" s="748"/>
      <c r="OBG57" s="748"/>
      <c r="OBH57" s="748"/>
      <c r="OBI57" s="748"/>
      <c r="OBJ57" s="748"/>
      <c r="OBK57" s="748"/>
      <c r="OBL57" s="748"/>
      <c r="OBM57" s="748"/>
      <c r="OBN57" s="748"/>
      <c r="OBO57" s="747"/>
      <c r="OBP57" s="748"/>
      <c r="OBQ57" s="748"/>
      <c r="OBR57" s="748"/>
      <c r="OBS57" s="748"/>
      <c r="OBT57" s="748"/>
      <c r="OBU57" s="748"/>
      <c r="OBV57" s="748"/>
      <c r="OBW57" s="748"/>
      <c r="OBX57" s="748"/>
      <c r="OBY57" s="748"/>
      <c r="OBZ57" s="748"/>
      <c r="OCA57" s="748"/>
      <c r="OCB57" s="748"/>
      <c r="OCC57" s="748"/>
      <c r="OCD57" s="748"/>
      <c r="OCE57" s="748"/>
      <c r="OCF57" s="748"/>
      <c r="OCG57" s="748"/>
      <c r="OCH57" s="748"/>
      <c r="OCI57" s="748"/>
      <c r="OCJ57" s="748"/>
      <c r="OCK57" s="748"/>
      <c r="OCL57" s="748"/>
      <c r="OCM57" s="748"/>
      <c r="OCN57" s="748"/>
      <c r="OCO57" s="748"/>
      <c r="OCP57" s="748"/>
      <c r="OCQ57" s="748"/>
      <c r="OCR57" s="748"/>
      <c r="OCS57" s="748"/>
      <c r="OCT57" s="747"/>
      <c r="OCU57" s="748"/>
      <c r="OCV57" s="748"/>
      <c r="OCW57" s="748"/>
      <c r="OCX57" s="748"/>
      <c r="OCY57" s="748"/>
      <c r="OCZ57" s="748"/>
      <c r="ODA57" s="748"/>
      <c r="ODB57" s="748"/>
      <c r="ODC57" s="748"/>
      <c r="ODD57" s="748"/>
      <c r="ODE57" s="748"/>
      <c r="ODF57" s="748"/>
      <c r="ODG57" s="748"/>
      <c r="ODH57" s="748"/>
      <c r="ODI57" s="748"/>
      <c r="ODJ57" s="748"/>
      <c r="ODK57" s="748"/>
      <c r="ODL57" s="748"/>
      <c r="ODM57" s="748"/>
      <c r="ODN57" s="748"/>
      <c r="ODO57" s="748"/>
      <c r="ODP57" s="748"/>
      <c r="ODQ57" s="748"/>
      <c r="ODR57" s="748"/>
      <c r="ODS57" s="748"/>
      <c r="ODT57" s="748"/>
      <c r="ODU57" s="748"/>
      <c r="ODV57" s="748"/>
      <c r="ODW57" s="748"/>
      <c r="ODX57" s="748"/>
      <c r="ODY57" s="747"/>
      <c r="ODZ57" s="748"/>
      <c r="OEA57" s="748"/>
      <c r="OEB57" s="748"/>
      <c r="OEC57" s="748"/>
      <c r="OED57" s="748"/>
      <c r="OEE57" s="748"/>
      <c r="OEF57" s="748"/>
      <c r="OEG57" s="748"/>
      <c r="OEH57" s="748"/>
      <c r="OEI57" s="748"/>
      <c r="OEJ57" s="748"/>
      <c r="OEK57" s="748"/>
      <c r="OEL57" s="748"/>
      <c r="OEM57" s="748"/>
      <c r="OEN57" s="748"/>
      <c r="OEO57" s="748"/>
      <c r="OEP57" s="748"/>
      <c r="OEQ57" s="748"/>
      <c r="OER57" s="748"/>
      <c r="OES57" s="748"/>
      <c r="OET57" s="748"/>
      <c r="OEU57" s="748"/>
      <c r="OEV57" s="748"/>
      <c r="OEW57" s="748"/>
      <c r="OEX57" s="748"/>
      <c r="OEY57" s="748"/>
      <c r="OEZ57" s="748"/>
      <c r="OFA57" s="748"/>
      <c r="OFB57" s="748"/>
      <c r="OFC57" s="748"/>
      <c r="OFD57" s="747"/>
      <c r="OFE57" s="748"/>
      <c r="OFF57" s="748"/>
      <c r="OFG57" s="748"/>
      <c r="OFH57" s="748"/>
      <c r="OFI57" s="748"/>
      <c r="OFJ57" s="748"/>
      <c r="OFK57" s="748"/>
      <c r="OFL57" s="748"/>
      <c r="OFM57" s="748"/>
      <c r="OFN57" s="748"/>
      <c r="OFO57" s="748"/>
      <c r="OFP57" s="748"/>
      <c r="OFQ57" s="748"/>
      <c r="OFR57" s="748"/>
      <c r="OFS57" s="748"/>
      <c r="OFT57" s="748"/>
      <c r="OFU57" s="748"/>
      <c r="OFV57" s="748"/>
      <c r="OFW57" s="748"/>
      <c r="OFX57" s="748"/>
      <c r="OFY57" s="748"/>
      <c r="OFZ57" s="748"/>
      <c r="OGA57" s="748"/>
      <c r="OGB57" s="748"/>
      <c r="OGC57" s="748"/>
      <c r="OGD57" s="748"/>
      <c r="OGE57" s="748"/>
      <c r="OGF57" s="748"/>
      <c r="OGG57" s="748"/>
      <c r="OGH57" s="748"/>
      <c r="OGI57" s="747"/>
      <c r="OGJ57" s="748"/>
      <c r="OGK57" s="748"/>
      <c r="OGL57" s="748"/>
      <c r="OGM57" s="748"/>
      <c r="OGN57" s="748"/>
      <c r="OGO57" s="748"/>
      <c r="OGP57" s="748"/>
      <c r="OGQ57" s="748"/>
      <c r="OGR57" s="748"/>
      <c r="OGS57" s="748"/>
      <c r="OGT57" s="748"/>
      <c r="OGU57" s="748"/>
      <c r="OGV57" s="748"/>
      <c r="OGW57" s="748"/>
      <c r="OGX57" s="748"/>
      <c r="OGY57" s="748"/>
      <c r="OGZ57" s="748"/>
      <c r="OHA57" s="748"/>
      <c r="OHB57" s="748"/>
      <c r="OHC57" s="748"/>
      <c r="OHD57" s="748"/>
      <c r="OHE57" s="748"/>
      <c r="OHF57" s="748"/>
      <c r="OHG57" s="748"/>
      <c r="OHH57" s="748"/>
      <c r="OHI57" s="748"/>
      <c r="OHJ57" s="748"/>
      <c r="OHK57" s="748"/>
      <c r="OHL57" s="748"/>
      <c r="OHM57" s="748"/>
      <c r="OHN57" s="747"/>
      <c r="OHO57" s="748"/>
      <c r="OHP57" s="748"/>
      <c r="OHQ57" s="748"/>
      <c r="OHR57" s="748"/>
      <c r="OHS57" s="748"/>
      <c r="OHT57" s="748"/>
      <c r="OHU57" s="748"/>
      <c r="OHV57" s="748"/>
      <c r="OHW57" s="748"/>
      <c r="OHX57" s="748"/>
      <c r="OHY57" s="748"/>
      <c r="OHZ57" s="748"/>
      <c r="OIA57" s="748"/>
      <c r="OIB57" s="748"/>
      <c r="OIC57" s="748"/>
      <c r="OID57" s="748"/>
      <c r="OIE57" s="748"/>
      <c r="OIF57" s="748"/>
      <c r="OIG57" s="748"/>
      <c r="OIH57" s="748"/>
      <c r="OII57" s="748"/>
      <c r="OIJ57" s="748"/>
      <c r="OIK57" s="748"/>
      <c r="OIL57" s="748"/>
      <c r="OIM57" s="748"/>
      <c r="OIN57" s="748"/>
      <c r="OIO57" s="748"/>
      <c r="OIP57" s="748"/>
      <c r="OIQ57" s="748"/>
      <c r="OIR57" s="748"/>
      <c r="OIS57" s="747"/>
      <c r="OIT57" s="748"/>
      <c r="OIU57" s="748"/>
      <c r="OIV57" s="748"/>
      <c r="OIW57" s="748"/>
      <c r="OIX57" s="748"/>
      <c r="OIY57" s="748"/>
      <c r="OIZ57" s="748"/>
      <c r="OJA57" s="748"/>
      <c r="OJB57" s="748"/>
      <c r="OJC57" s="748"/>
      <c r="OJD57" s="748"/>
      <c r="OJE57" s="748"/>
      <c r="OJF57" s="748"/>
      <c r="OJG57" s="748"/>
      <c r="OJH57" s="748"/>
      <c r="OJI57" s="748"/>
      <c r="OJJ57" s="748"/>
      <c r="OJK57" s="748"/>
      <c r="OJL57" s="748"/>
      <c r="OJM57" s="748"/>
      <c r="OJN57" s="748"/>
      <c r="OJO57" s="748"/>
      <c r="OJP57" s="748"/>
      <c r="OJQ57" s="748"/>
      <c r="OJR57" s="748"/>
      <c r="OJS57" s="748"/>
      <c r="OJT57" s="748"/>
      <c r="OJU57" s="748"/>
      <c r="OJV57" s="748"/>
      <c r="OJW57" s="748"/>
      <c r="OJX57" s="747"/>
      <c r="OJY57" s="748"/>
      <c r="OJZ57" s="748"/>
      <c r="OKA57" s="748"/>
      <c r="OKB57" s="748"/>
      <c r="OKC57" s="748"/>
      <c r="OKD57" s="748"/>
      <c r="OKE57" s="748"/>
      <c r="OKF57" s="748"/>
      <c r="OKG57" s="748"/>
      <c r="OKH57" s="748"/>
      <c r="OKI57" s="748"/>
      <c r="OKJ57" s="748"/>
      <c r="OKK57" s="748"/>
      <c r="OKL57" s="748"/>
      <c r="OKM57" s="748"/>
      <c r="OKN57" s="748"/>
      <c r="OKO57" s="748"/>
      <c r="OKP57" s="748"/>
      <c r="OKQ57" s="748"/>
      <c r="OKR57" s="748"/>
      <c r="OKS57" s="748"/>
      <c r="OKT57" s="748"/>
      <c r="OKU57" s="748"/>
      <c r="OKV57" s="748"/>
      <c r="OKW57" s="748"/>
      <c r="OKX57" s="748"/>
      <c r="OKY57" s="748"/>
      <c r="OKZ57" s="748"/>
      <c r="OLA57" s="748"/>
      <c r="OLB57" s="748"/>
      <c r="OLC57" s="747"/>
      <c r="OLD57" s="748"/>
      <c r="OLE57" s="748"/>
      <c r="OLF57" s="748"/>
      <c r="OLG57" s="748"/>
      <c r="OLH57" s="748"/>
      <c r="OLI57" s="748"/>
      <c r="OLJ57" s="748"/>
      <c r="OLK57" s="748"/>
      <c r="OLL57" s="748"/>
      <c r="OLM57" s="748"/>
      <c r="OLN57" s="748"/>
      <c r="OLO57" s="748"/>
      <c r="OLP57" s="748"/>
      <c r="OLQ57" s="748"/>
      <c r="OLR57" s="748"/>
      <c r="OLS57" s="748"/>
      <c r="OLT57" s="748"/>
      <c r="OLU57" s="748"/>
      <c r="OLV57" s="748"/>
      <c r="OLW57" s="748"/>
      <c r="OLX57" s="748"/>
      <c r="OLY57" s="748"/>
      <c r="OLZ57" s="748"/>
      <c r="OMA57" s="748"/>
      <c r="OMB57" s="748"/>
      <c r="OMC57" s="748"/>
      <c r="OMD57" s="748"/>
      <c r="OME57" s="748"/>
      <c r="OMF57" s="748"/>
      <c r="OMG57" s="748"/>
      <c r="OMH57" s="747"/>
      <c r="OMI57" s="748"/>
      <c r="OMJ57" s="748"/>
      <c r="OMK57" s="748"/>
      <c r="OML57" s="748"/>
      <c r="OMM57" s="748"/>
      <c r="OMN57" s="748"/>
      <c r="OMO57" s="748"/>
      <c r="OMP57" s="748"/>
      <c r="OMQ57" s="748"/>
      <c r="OMR57" s="748"/>
      <c r="OMS57" s="748"/>
      <c r="OMT57" s="748"/>
      <c r="OMU57" s="748"/>
      <c r="OMV57" s="748"/>
      <c r="OMW57" s="748"/>
      <c r="OMX57" s="748"/>
      <c r="OMY57" s="748"/>
      <c r="OMZ57" s="748"/>
      <c r="ONA57" s="748"/>
      <c r="ONB57" s="748"/>
      <c r="ONC57" s="748"/>
      <c r="OND57" s="748"/>
      <c r="ONE57" s="748"/>
      <c r="ONF57" s="748"/>
      <c r="ONG57" s="748"/>
      <c r="ONH57" s="748"/>
      <c r="ONI57" s="748"/>
      <c r="ONJ57" s="748"/>
      <c r="ONK57" s="748"/>
      <c r="ONL57" s="748"/>
      <c r="ONM57" s="747"/>
      <c r="ONN57" s="748"/>
      <c r="ONO57" s="748"/>
      <c r="ONP57" s="748"/>
      <c r="ONQ57" s="748"/>
      <c r="ONR57" s="748"/>
      <c r="ONS57" s="748"/>
      <c r="ONT57" s="748"/>
      <c r="ONU57" s="748"/>
      <c r="ONV57" s="748"/>
      <c r="ONW57" s="748"/>
      <c r="ONX57" s="748"/>
      <c r="ONY57" s="748"/>
      <c r="ONZ57" s="748"/>
      <c r="OOA57" s="748"/>
      <c r="OOB57" s="748"/>
      <c r="OOC57" s="748"/>
      <c r="OOD57" s="748"/>
      <c r="OOE57" s="748"/>
      <c r="OOF57" s="748"/>
      <c r="OOG57" s="748"/>
      <c r="OOH57" s="748"/>
      <c r="OOI57" s="748"/>
      <c r="OOJ57" s="748"/>
      <c r="OOK57" s="748"/>
      <c r="OOL57" s="748"/>
      <c r="OOM57" s="748"/>
      <c r="OON57" s="748"/>
      <c r="OOO57" s="748"/>
      <c r="OOP57" s="748"/>
      <c r="OOQ57" s="748"/>
      <c r="OOR57" s="747"/>
      <c r="OOS57" s="748"/>
      <c r="OOT57" s="748"/>
      <c r="OOU57" s="748"/>
      <c r="OOV57" s="748"/>
      <c r="OOW57" s="748"/>
      <c r="OOX57" s="748"/>
      <c r="OOY57" s="748"/>
      <c r="OOZ57" s="748"/>
      <c r="OPA57" s="748"/>
      <c r="OPB57" s="748"/>
      <c r="OPC57" s="748"/>
      <c r="OPD57" s="748"/>
      <c r="OPE57" s="748"/>
      <c r="OPF57" s="748"/>
      <c r="OPG57" s="748"/>
      <c r="OPH57" s="748"/>
      <c r="OPI57" s="748"/>
      <c r="OPJ57" s="748"/>
      <c r="OPK57" s="748"/>
      <c r="OPL57" s="748"/>
      <c r="OPM57" s="748"/>
      <c r="OPN57" s="748"/>
      <c r="OPO57" s="748"/>
      <c r="OPP57" s="748"/>
      <c r="OPQ57" s="748"/>
      <c r="OPR57" s="748"/>
      <c r="OPS57" s="748"/>
      <c r="OPT57" s="748"/>
      <c r="OPU57" s="748"/>
      <c r="OPV57" s="748"/>
      <c r="OPW57" s="747"/>
      <c r="OPX57" s="748"/>
      <c r="OPY57" s="748"/>
      <c r="OPZ57" s="748"/>
      <c r="OQA57" s="748"/>
      <c r="OQB57" s="748"/>
      <c r="OQC57" s="748"/>
      <c r="OQD57" s="748"/>
      <c r="OQE57" s="748"/>
      <c r="OQF57" s="748"/>
      <c r="OQG57" s="748"/>
      <c r="OQH57" s="748"/>
      <c r="OQI57" s="748"/>
      <c r="OQJ57" s="748"/>
      <c r="OQK57" s="748"/>
      <c r="OQL57" s="748"/>
      <c r="OQM57" s="748"/>
      <c r="OQN57" s="748"/>
      <c r="OQO57" s="748"/>
      <c r="OQP57" s="748"/>
      <c r="OQQ57" s="748"/>
      <c r="OQR57" s="748"/>
      <c r="OQS57" s="748"/>
      <c r="OQT57" s="748"/>
      <c r="OQU57" s="748"/>
      <c r="OQV57" s="748"/>
      <c r="OQW57" s="748"/>
      <c r="OQX57" s="748"/>
      <c r="OQY57" s="748"/>
      <c r="OQZ57" s="748"/>
      <c r="ORA57" s="748"/>
      <c r="ORB57" s="747"/>
      <c r="ORC57" s="748"/>
      <c r="ORD57" s="748"/>
      <c r="ORE57" s="748"/>
      <c r="ORF57" s="748"/>
      <c r="ORG57" s="748"/>
      <c r="ORH57" s="748"/>
      <c r="ORI57" s="748"/>
      <c r="ORJ57" s="748"/>
      <c r="ORK57" s="748"/>
      <c r="ORL57" s="748"/>
      <c r="ORM57" s="748"/>
      <c r="ORN57" s="748"/>
      <c r="ORO57" s="748"/>
      <c r="ORP57" s="748"/>
      <c r="ORQ57" s="748"/>
      <c r="ORR57" s="748"/>
      <c r="ORS57" s="748"/>
      <c r="ORT57" s="748"/>
      <c r="ORU57" s="748"/>
      <c r="ORV57" s="748"/>
      <c r="ORW57" s="748"/>
      <c r="ORX57" s="748"/>
      <c r="ORY57" s="748"/>
      <c r="ORZ57" s="748"/>
      <c r="OSA57" s="748"/>
      <c r="OSB57" s="748"/>
      <c r="OSC57" s="748"/>
      <c r="OSD57" s="748"/>
      <c r="OSE57" s="748"/>
      <c r="OSF57" s="748"/>
      <c r="OSG57" s="747"/>
      <c r="OSH57" s="748"/>
      <c r="OSI57" s="748"/>
      <c r="OSJ57" s="748"/>
      <c r="OSK57" s="748"/>
      <c r="OSL57" s="748"/>
      <c r="OSM57" s="748"/>
      <c r="OSN57" s="748"/>
      <c r="OSO57" s="748"/>
      <c r="OSP57" s="748"/>
      <c r="OSQ57" s="748"/>
      <c r="OSR57" s="748"/>
      <c r="OSS57" s="748"/>
      <c r="OST57" s="748"/>
      <c r="OSU57" s="748"/>
      <c r="OSV57" s="748"/>
      <c r="OSW57" s="748"/>
      <c r="OSX57" s="748"/>
      <c r="OSY57" s="748"/>
      <c r="OSZ57" s="748"/>
      <c r="OTA57" s="748"/>
      <c r="OTB57" s="748"/>
      <c r="OTC57" s="748"/>
      <c r="OTD57" s="748"/>
      <c r="OTE57" s="748"/>
      <c r="OTF57" s="748"/>
      <c r="OTG57" s="748"/>
      <c r="OTH57" s="748"/>
      <c r="OTI57" s="748"/>
      <c r="OTJ57" s="748"/>
      <c r="OTK57" s="748"/>
      <c r="OTL57" s="747"/>
      <c r="OTM57" s="748"/>
      <c r="OTN57" s="748"/>
      <c r="OTO57" s="748"/>
      <c r="OTP57" s="748"/>
      <c r="OTQ57" s="748"/>
      <c r="OTR57" s="748"/>
      <c r="OTS57" s="748"/>
      <c r="OTT57" s="748"/>
      <c r="OTU57" s="748"/>
      <c r="OTV57" s="748"/>
      <c r="OTW57" s="748"/>
      <c r="OTX57" s="748"/>
      <c r="OTY57" s="748"/>
      <c r="OTZ57" s="748"/>
      <c r="OUA57" s="748"/>
      <c r="OUB57" s="748"/>
      <c r="OUC57" s="748"/>
      <c r="OUD57" s="748"/>
      <c r="OUE57" s="748"/>
      <c r="OUF57" s="748"/>
      <c r="OUG57" s="748"/>
      <c r="OUH57" s="748"/>
      <c r="OUI57" s="748"/>
      <c r="OUJ57" s="748"/>
      <c r="OUK57" s="748"/>
      <c r="OUL57" s="748"/>
      <c r="OUM57" s="748"/>
      <c r="OUN57" s="748"/>
      <c r="OUO57" s="748"/>
      <c r="OUP57" s="748"/>
      <c r="OUQ57" s="747"/>
      <c r="OUR57" s="748"/>
      <c r="OUS57" s="748"/>
      <c r="OUT57" s="748"/>
      <c r="OUU57" s="748"/>
      <c r="OUV57" s="748"/>
      <c r="OUW57" s="748"/>
      <c r="OUX57" s="748"/>
      <c r="OUY57" s="748"/>
      <c r="OUZ57" s="748"/>
      <c r="OVA57" s="748"/>
      <c r="OVB57" s="748"/>
      <c r="OVC57" s="748"/>
      <c r="OVD57" s="748"/>
      <c r="OVE57" s="748"/>
      <c r="OVF57" s="748"/>
      <c r="OVG57" s="748"/>
      <c r="OVH57" s="748"/>
      <c r="OVI57" s="748"/>
      <c r="OVJ57" s="748"/>
      <c r="OVK57" s="748"/>
      <c r="OVL57" s="748"/>
      <c r="OVM57" s="748"/>
      <c r="OVN57" s="748"/>
      <c r="OVO57" s="748"/>
      <c r="OVP57" s="748"/>
      <c r="OVQ57" s="748"/>
      <c r="OVR57" s="748"/>
      <c r="OVS57" s="748"/>
      <c r="OVT57" s="748"/>
      <c r="OVU57" s="748"/>
      <c r="OVV57" s="747"/>
      <c r="OVW57" s="748"/>
      <c r="OVX57" s="748"/>
      <c r="OVY57" s="748"/>
      <c r="OVZ57" s="748"/>
      <c r="OWA57" s="748"/>
      <c r="OWB57" s="748"/>
      <c r="OWC57" s="748"/>
      <c r="OWD57" s="748"/>
      <c r="OWE57" s="748"/>
      <c r="OWF57" s="748"/>
      <c r="OWG57" s="748"/>
      <c r="OWH57" s="748"/>
      <c r="OWI57" s="748"/>
      <c r="OWJ57" s="748"/>
      <c r="OWK57" s="748"/>
      <c r="OWL57" s="748"/>
      <c r="OWM57" s="748"/>
      <c r="OWN57" s="748"/>
      <c r="OWO57" s="748"/>
      <c r="OWP57" s="748"/>
      <c r="OWQ57" s="748"/>
      <c r="OWR57" s="748"/>
      <c r="OWS57" s="748"/>
      <c r="OWT57" s="748"/>
      <c r="OWU57" s="748"/>
      <c r="OWV57" s="748"/>
      <c r="OWW57" s="748"/>
      <c r="OWX57" s="748"/>
      <c r="OWY57" s="748"/>
      <c r="OWZ57" s="748"/>
      <c r="OXA57" s="747"/>
      <c r="OXB57" s="748"/>
      <c r="OXC57" s="748"/>
      <c r="OXD57" s="748"/>
      <c r="OXE57" s="748"/>
      <c r="OXF57" s="748"/>
      <c r="OXG57" s="748"/>
      <c r="OXH57" s="748"/>
      <c r="OXI57" s="748"/>
      <c r="OXJ57" s="748"/>
      <c r="OXK57" s="748"/>
      <c r="OXL57" s="748"/>
      <c r="OXM57" s="748"/>
      <c r="OXN57" s="748"/>
      <c r="OXO57" s="748"/>
      <c r="OXP57" s="748"/>
      <c r="OXQ57" s="748"/>
      <c r="OXR57" s="748"/>
      <c r="OXS57" s="748"/>
      <c r="OXT57" s="748"/>
      <c r="OXU57" s="748"/>
      <c r="OXV57" s="748"/>
      <c r="OXW57" s="748"/>
      <c r="OXX57" s="748"/>
      <c r="OXY57" s="748"/>
      <c r="OXZ57" s="748"/>
      <c r="OYA57" s="748"/>
      <c r="OYB57" s="748"/>
      <c r="OYC57" s="748"/>
      <c r="OYD57" s="748"/>
      <c r="OYE57" s="748"/>
      <c r="OYF57" s="747"/>
      <c r="OYG57" s="748"/>
      <c r="OYH57" s="748"/>
      <c r="OYI57" s="748"/>
      <c r="OYJ57" s="748"/>
      <c r="OYK57" s="748"/>
      <c r="OYL57" s="748"/>
      <c r="OYM57" s="748"/>
      <c r="OYN57" s="748"/>
      <c r="OYO57" s="748"/>
      <c r="OYP57" s="748"/>
      <c r="OYQ57" s="748"/>
      <c r="OYR57" s="748"/>
      <c r="OYS57" s="748"/>
      <c r="OYT57" s="748"/>
      <c r="OYU57" s="748"/>
      <c r="OYV57" s="748"/>
      <c r="OYW57" s="748"/>
      <c r="OYX57" s="748"/>
      <c r="OYY57" s="748"/>
      <c r="OYZ57" s="748"/>
      <c r="OZA57" s="748"/>
      <c r="OZB57" s="748"/>
      <c r="OZC57" s="748"/>
      <c r="OZD57" s="748"/>
      <c r="OZE57" s="748"/>
      <c r="OZF57" s="748"/>
      <c r="OZG57" s="748"/>
      <c r="OZH57" s="748"/>
      <c r="OZI57" s="748"/>
      <c r="OZJ57" s="748"/>
      <c r="OZK57" s="747"/>
      <c r="OZL57" s="748"/>
      <c r="OZM57" s="748"/>
      <c r="OZN57" s="748"/>
      <c r="OZO57" s="748"/>
      <c r="OZP57" s="748"/>
      <c r="OZQ57" s="748"/>
      <c r="OZR57" s="748"/>
      <c r="OZS57" s="748"/>
      <c r="OZT57" s="748"/>
      <c r="OZU57" s="748"/>
      <c r="OZV57" s="748"/>
      <c r="OZW57" s="748"/>
      <c r="OZX57" s="748"/>
      <c r="OZY57" s="748"/>
      <c r="OZZ57" s="748"/>
      <c r="PAA57" s="748"/>
      <c r="PAB57" s="748"/>
      <c r="PAC57" s="748"/>
      <c r="PAD57" s="748"/>
      <c r="PAE57" s="748"/>
      <c r="PAF57" s="748"/>
      <c r="PAG57" s="748"/>
      <c r="PAH57" s="748"/>
      <c r="PAI57" s="748"/>
      <c r="PAJ57" s="748"/>
      <c r="PAK57" s="748"/>
      <c r="PAL57" s="748"/>
      <c r="PAM57" s="748"/>
      <c r="PAN57" s="748"/>
      <c r="PAO57" s="748"/>
      <c r="PAP57" s="747"/>
      <c r="PAQ57" s="748"/>
      <c r="PAR57" s="748"/>
      <c r="PAS57" s="748"/>
      <c r="PAT57" s="748"/>
      <c r="PAU57" s="748"/>
      <c r="PAV57" s="748"/>
      <c r="PAW57" s="748"/>
      <c r="PAX57" s="748"/>
      <c r="PAY57" s="748"/>
      <c r="PAZ57" s="748"/>
      <c r="PBA57" s="748"/>
      <c r="PBB57" s="748"/>
      <c r="PBC57" s="748"/>
      <c r="PBD57" s="748"/>
      <c r="PBE57" s="748"/>
      <c r="PBF57" s="748"/>
      <c r="PBG57" s="748"/>
      <c r="PBH57" s="748"/>
      <c r="PBI57" s="748"/>
      <c r="PBJ57" s="748"/>
      <c r="PBK57" s="748"/>
      <c r="PBL57" s="748"/>
      <c r="PBM57" s="748"/>
      <c r="PBN57" s="748"/>
      <c r="PBO57" s="748"/>
      <c r="PBP57" s="748"/>
      <c r="PBQ57" s="748"/>
      <c r="PBR57" s="748"/>
      <c r="PBS57" s="748"/>
      <c r="PBT57" s="748"/>
      <c r="PBU57" s="747"/>
      <c r="PBV57" s="748"/>
      <c r="PBW57" s="748"/>
      <c r="PBX57" s="748"/>
      <c r="PBY57" s="748"/>
      <c r="PBZ57" s="748"/>
      <c r="PCA57" s="748"/>
      <c r="PCB57" s="748"/>
      <c r="PCC57" s="748"/>
      <c r="PCD57" s="748"/>
      <c r="PCE57" s="748"/>
      <c r="PCF57" s="748"/>
      <c r="PCG57" s="748"/>
      <c r="PCH57" s="748"/>
      <c r="PCI57" s="748"/>
      <c r="PCJ57" s="748"/>
      <c r="PCK57" s="748"/>
      <c r="PCL57" s="748"/>
      <c r="PCM57" s="748"/>
      <c r="PCN57" s="748"/>
      <c r="PCO57" s="748"/>
      <c r="PCP57" s="748"/>
      <c r="PCQ57" s="748"/>
      <c r="PCR57" s="748"/>
      <c r="PCS57" s="748"/>
      <c r="PCT57" s="748"/>
      <c r="PCU57" s="748"/>
      <c r="PCV57" s="748"/>
      <c r="PCW57" s="748"/>
      <c r="PCX57" s="748"/>
      <c r="PCY57" s="748"/>
      <c r="PCZ57" s="747"/>
      <c r="PDA57" s="748"/>
      <c r="PDB57" s="748"/>
      <c r="PDC57" s="748"/>
      <c r="PDD57" s="748"/>
      <c r="PDE57" s="748"/>
      <c r="PDF57" s="748"/>
      <c r="PDG57" s="748"/>
      <c r="PDH57" s="748"/>
      <c r="PDI57" s="748"/>
      <c r="PDJ57" s="748"/>
      <c r="PDK57" s="748"/>
      <c r="PDL57" s="748"/>
      <c r="PDM57" s="748"/>
      <c r="PDN57" s="748"/>
      <c r="PDO57" s="748"/>
      <c r="PDP57" s="748"/>
      <c r="PDQ57" s="748"/>
      <c r="PDR57" s="748"/>
      <c r="PDS57" s="748"/>
      <c r="PDT57" s="748"/>
      <c r="PDU57" s="748"/>
      <c r="PDV57" s="748"/>
      <c r="PDW57" s="748"/>
      <c r="PDX57" s="748"/>
      <c r="PDY57" s="748"/>
      <c r="PDZ57" s="748"/>
      <c r="PEA57" s="748"/>
      <c r="PEB57" s="748"/>
      <c r="PEC57" s="748"/>
      <c r="PED57" s="748"/>
      <c r="PEE57" s="747"/>
      <c r="PEF57" s="748"/>
      <c r="PEG57" s="748"/>
      <c r="PEH57" s="748"/>
      <c r="PEI57" s="748"/>
      <c r="PEJ57" s="748"/>
      <c r="PEK57" s="748"/>
      <c r="PEL57" s="748"/>
      <c r="PEM57" s="748"/>
      <c r="PEN57" s="748"/>
      <c r="PEO57" s="748"/>
      <c r="PEP57" s="748"/>
      <c r="PEQ57" s="748"/>
      <c r="PER57" s="748"/>
      <c r="PES57" s="748"/>
      <c r="PET57" s="748"/>
      <c r="PEU57" s="748"/>
      <c r="PEV57" s="748"/>
      <c r="PEW57" s="748"/>
      <c r="PEX57" s="748"/>
      <c r="PEY57" s="748"/>
      <c r="PEZ57" s="748"/>
      <c r="PFA57" s="748"/>
      <c r="PFB57" s="748"/>
      <c r="PFC57" s="748"/>
      <c r="PFD57" s="748"/>
      <c r="PFE57" s="748"/>
      <c r="PFF57" s="748"/>
      <c r="PFG57" s="748"/>
      <c r="PFH57" s="748"/>
      <c r="PFI57" s="748"/>
      <c r="PFJ57" s="747"/>
      <c r="PFK57" s="748"/>
      <c r="PFL57" s="748"/>
      <c r="PFM57" s="748"/>
      <c r="PFN57" s="748"/>
      <c r="PFO57" s="748"/>
      <c r="PFP57" s="748"/>
      <c r="PFQ57" s="748"/>
      <c r="PFR57" s="748"/>
      <c r="PFS57" s="748"/>
      <c r="PFT57" s="748"/>
      <c r="PFU57" s="748"/>
      <c r="PFV57" s="748"/>
      <c r="PFW57" s="748"/>
      <c r="PFX57" s="748"/>
      <c r="PFY57" s="748"/>
      <c r="PFZ57" s="748"/>
      <c r="PGA57" s="748"/>
      <c r="PGB57" s="748"/>
      <c r="PGC57" s="748"/>
      <c r="PGD57" s="748"/>
      <c r="PGE57" s="748"/>
      <c r="PGF57" s="748"/>
      <c r="PGG57" s="748"/>
      <c r="PGH57" s="748"/>
      <c r="PGI57" s="748"/>
      <c r="PGJ57" s="748"/>
      <c r="PGK57" s="748"/>
      <c r="PGL57" s="748"/>
      <c r="PGM57" s="748"/>
      <c r="PGN57" s="748"/>
      <c r="PGO57" s="747"/>
      <c r="PGP57" s="748"/>
      <c r="PGQ57" s="748"/>
      <c r="PGR57" s="748"/>
      <c r="PGS57" s="748"/>
      <c r="PGT57" s="748"/>
      <c r="PGU57" s="748"/>
      <c r="PGV57" s="748"/>
      <c r="PGW57" s="748"/>
      <c r="PGX57" s="748"/>
      <c r="PGY57" s="748"/>
      <c r="PGZ57" s="748"/>
      <c r="PHA57" s="748"/>
      <c r="PHB57" s="748"/>
      <c r="PHC57" s="748"/>
      <c r="PHD57" s="748"/>
      <c r="PHE57" s="748"/>
      <c r="PHF57" s="748"/>
      <c r="PHG57" s="748"/>
      <c r="PHH57" s="748"/>
      <c r="PHI57" s="748"/>
      <c r="PHJ57" s="748"/>
      <c r="PHK57" s="748"/>
      <c r="PHL57" s="748"/>
      <c r="PHM57" s="748"/>
      <c r="PHN57" s="748"/>
      <c r="PHO57" s="748"/>
      <c r="PHP57" s="748"/>
      <c r="PHQ57" s="748"/>
      <c r="PHR57" s="748"/>
      <c r="PHS57" s="748"/>
      <c r="PHT57" s="747"/>
      <c r="PHU57" s="748"/>
      <c r="PHV57" s="748"/>
      <c r="PHW57" s="748"/>
      <c r="PHX57" s="748"/>
      <c r="PHY57" s="748"/>
      <c r="PHZ57" s="748"/>
      <c r="PIA57" s="748"/>
      <c r="PIB57" s="748"/>
      <c r="PIC57" s="748"/>
      <c r="PID57" s="748"/>
      <c r="PIE57" s="748"/>
      <c r="PIF57" s="748"/>
      <c r="PIG57" s="748"/>
      <c r="PIH57" s="748"/>
      <c r="PII57" s="748"/>
      <c r="PIJ57" s="748"/>
      <c r="PIK57" s="748"/>
      <c r="PIL57" s="748"/>
      <c r="PIM57" s="748"/>
      <c r="PIN57" s="748"/>
      <c r="PIO57" s="748"/>
      <c r="PIP57" s="748"/>
      <c r="PIQ57" s="748"/>
      <c r="PIR57" s="748"/>
      <c r="PIS57" s="748"/>
      <c r="PIT57" s="748"/>
      <c r="PIU57" s="748"/>
      <c r="PIV57" s="748"/>
      <c r="PIW57" s="748"/>
      <c r="PIX57" s="748"/>
      <c r="PIY57" s="747"/>
      <c r="PIZ57" s="748"/>
      <c r="PJA57" s="748"/>
      <c r="PJB57" s="748"/>
      <c r="PJC57" s="748"/>
      <c r="PJD57" s="748"/>
      <c r="PJE57" s="748"/>
      <c r="PJF57" s="748"/>
      <c r="PJG57" s="748"/>
      <c r="PJH57" s="748"/>
      <c r="PJI57" s="748"/>
      <c r="PJJ57" s="748"/>
      <c r="PJK57" s="748"/>
      <c r="PJL57" s="748"/>
      <c r="PJM57" s="748"/>
      <c r="PJN57" s="748"/>
      <c r="PJO57" s="748"/>
      <c r="PJP57" s="748"/>
      <c r="PJQ57" s="748"/>
      <c r="PJR57" s="748"/>
      <c r="PJS57" s="748"/>
      <c r="PJT57" s="748"/>
      <c r="PJU57" s="748"/>
      <c r="PJV57" s="748"/>
      <c r="PJW57" s="748"/>
      <c r="PJX57" s="748"/>
      <c r="PJY57" s="748"/>
      <c r="PJZ57" s="748"/>
      <c r="PKA57" s="748"/>
      <c r="PKB57" s="748"/>
      <c r="PKC57" s="748"/>
      <c r="PKD57" s="747"/>
      <c r="PKE57" s="748"/>
      <c r="PKF57" s="748"/>
      <c r="PKG57" s="748"/>
      <c r="PKH57" s="748"/>
      <c r="PKI57" s="748"/>
      <c r="PKJ57" s="748"/>
      <c r="PKK57" s="748"/>
      <c r="PKL57" s="748"/>
      <c r="PKM57" s="748"/>
      <c r="PKN57" s="748"/>
      <c r="PKO57" s="748"/>
      <c r="PKP57" s="748"/>
      <c r="PKQ57" s="748"/>
      <c r="PKR57" s="748"/>
      <c r="PKS57" s="748"/>
      <c r="PKT57" s="748"/>
      <c r="PKU57" s="748"/>
      <c r="PKV57" s="748"/>
      <c r="PKW57" s="748"/>
      <c r="PKX57" s="748"/>
      <c r="PKY57" s="748"/>
      <c r="PKZ57" s="748"/>
      <c r="PLA57" s="748"/>
      <c r="PLB57" s="748"/>
      <c r="PLC57" s="748"/>
      <c r="PLD57" s="748"/>
      <c r="PLE57" s="748"/>
      <c r="PLF57" s="748"/>
      <c r="PLG57" s="748"/>
      <c r="PLH57" s="748"/>
      <c r="PLI57" s="747"/>
      <c r="PLJ57" s="748"/>
      <c r="PLK57" s="748"/>
      <c r="PLL57" s="748"/>
      <c r="PLM57" s="748"/>
      <c r="PLN57" s="748"/>
      <c r="PLO57" s="748"/>
      <c r="PLP57" s="748"/>
      <c r="PLQ57" s="748"/>
      <c r="PLR57" s="748"/>
      <c r="PLS57" s="748"/>
      <c r="PLT57" s="748"/>
      <c r="PLU57" s="748"/>
      <c r="PLV57" s="748"/>
      <c r="PLW57" s="748"/>
      <c r="PLX57" s="748"/>
      <c r="PLY57" s="748"/>
      <c r="PLZ57" s="748"/>
      <c r="PMA57" s="748"/>
      <c r="PMB57" s="748"/>
      <c r="PMC57" s="748"/>
      <c r="PMD57" s="748"/>
      <c r="PME57" s="748"/>
      <c r="PMF57" s="748"/>
      <c r="PMG57" s="748"/>
      <c r="PMH57" s="748"/>
      <c r="PMI57" s="748"/>
      <c r="PMJ57" s="748"/>
      <c r="PMK57" s="748"/>
      <c r="PML57" s="748"/>
      <c r="PMM57" s="748"/>
      <c r="PMN57" s="747"/>
      <c r="PMO57" s="748"/>
      <c r="PMP57" s="748"/>
      <c r="PMQ57" s="748"/>
      <c r="PMR57" s="748"/>
      <c r="PMS57" s="748"/>
      <c r="PMT57" s="748"/>
      <c r="PMU57" s="748"/>
      <c r="PMV57" s="748"/>
      <c r="PMW57" s="748"/>
      <c r="PMX57" s="748"/>
      <c r="PMY57" s="748"/>
      <c r="PMZ57" s="748"/>
      <c r="PNA57" s="748"/>
      <c r="PNB57" s="748"/>
      <c r="PNC57" s="748"/>
      <c r="PND57" s="748"/>
      <c r="PNE57" s="748"/>
      <c r="PNF57" s="748"/>
      <c r="PNG57" s="748"/>
      <c r="PNH57" s="748"/>
      <c r="PNI57" s="748"/>
      <c r="PNJ57" s="748"/>
      <c r="PNK57" s="748"/>
      <c r="PNL57" s="748"/>
      <c r="PNM57" s="748"/>
      <c r="PNN57" s="748"/>
      <c r="PNO57" s="748"/>
      <c r="PNP57" s="748"/>
      <c r="PNQ57" s="748"/>
      <c r="PNR57" s="748"/>
      <c r="PNS57" s="747"/>
      <c r="PNT57" s="748"/>
      <c r="PNU57" s="748"/>
      <c r="PNV57" s="748"/>
      <c r="PNW57" s="748"/>
      <c r="PNX57" s="748"/>
      <c r="PNY57" s="748"/>
      <c r="PNZ57" s="748"/>
      <c r="POA57" s="748"/>
      <c r="POB57" s="748"/>
      <c r="POC57" s="748"/>
      <c r="POD57" s="748"/>
      <c r="POE57" s="748"/>
      <c r="POF57" s="748"/>
      <c r="POG57" s="748"/>
      <c r="POH57" s="748"/>
      <c r="POI57" s="748"/>
      <c r="POJ57" s="748"/>
      <c r="POK57" s="748"/>
      <c r="POL57" s="748"/>
      <c r="POM57" s="748"/>
      <c r="PON57" s="748"/>
      <c r="POO57" s="748"/>
      <c r="POP57" s="748"/>
      <c r="POQ57" s="748"/>
      <c r="POR57" s="748"/>
      <c r="POS57" s="748"/>
      <c r="POT57" s="748"/>
      <c r="POU57" s="748"/>
      <c r="POV57" s="748"/>
      <c r="POW57" s="748"/>
      <c r="POX57" s="747"/>
      <c r="POY57" s="748"/>
      <c r="POZ57" s="748"/>
      <c r="PPA57" s="748"/>
      <c r="PPB57" s="748"/>
      <c r="PPC57" s="748"/>
      <c r="PPD57" s="748"/>
      <c r="PPE57" s="748"/>
      <c r="PPF57" s="748"/>
      <c r="PPG57" s="748"/>
      <c r="PPH57" s="748"/>
      <c r="PPI57" s="748"/>
      <c r="PPJ57" s="748"/>
      <c r="PPK57" s="748"/>
      <c r="PPL57" s="748"/>
      <c r="PPM57" s="748"/>
      <c r="PPN57" s="748"/>
      <c r="PPO57" s="748"/>
      <c r="PPP57" s="748"/>
      <c r="PPQ57" s="748"/>
      <c r="PPR57" s="748"/>
      <c r="PPS57" s="748"/>
      <c r="PPT57" s="748"/>
      <c r="PPU57" s="748"/>
      <c r="PPV57" s="748"/>
      <c r="PPW57" s="748"/>
      <c r="PPX57" s="748"/>
      <c r="PPY57" s="748"/>
      <c r="PPZ57" s="748"/>
      <c r="PQA57" s="748"/>
      <c r="PQB57" s="748"/>
      <c r="PQC57" s="747"/>
      <c r="PQD57" s="748"/>
      <c r="PQE57" s="748"/>
      <c r="PQF57" s="748"/>
      <c r="PQG57" s="748"/>
      <c r="PQH57" s="748"/>
      <c r="PQI57" s="748"/>
      <c r="PQJ57" s="748"/>
      <c r="PQK57" s="748"/>
      <c r="PQL57" s="748"/>
      <c r="PQM57" s="748"/>
      <c r="PQN57" s="748"/>
      <c r="PQO57" s="748"/>
      <c r="PQP57" s="748"/>
      <c r="PQQ57" s="748"/>
      <c r="PQR57" s="748"/>
      <c r="PQS57" s="748"/>
      <c r="PQT57" s="748"/>
      <c r="PQU57" s="748"/>
      <c r="PQV57" s="748"/>
      <c r="PQW57" s="748"/>
      <c r="PQX57" s="748"/>
      <c r="PQY57" s="748"/>
      <c r="PQZ57" s="748"/>
      <c r="PRA57" s="748"/>
      <c r="PRB57" s="748"/>
      <c r="PRC57" s="748"/>
      <c r="PRD57" s="748"/>
      <c r="PRE57" s="748"/>
      <c r="PRF57" s="748"/>
      <c r="PRG57" s="748"/>
      <c r="PRH57" s="747"/>
      <c r="PRI57" s="748"/>
      <c r="PRJ57" s="748"/>
      <c r="PRK57" s="748"/>
      <c r="PRL57" s="748"/>
      <c r="PRM57" s="748"/>
      <c r="PRN57" s="748"/>
      <c r="PRO57" s="748"/>
      <c r="PRP57" s="748"/>
      <c r="PRQ57" s="748"/>
      <c r="PRR57" s="748"/>
      <c r="PRS57" s="748"/>
      <c r="PRT57" s="748"/>
      <c r="PRU57" s="748"/>
      <c r="PRV57" s="748"/>
      <c r="PRW57" s="748"/>
      <c r="PRX57" s="748"/>
      <c r="PRY57" s="748"/>
      <c r="PRZ57" s="748"/>
      <c r="PSA57" s="748"/>
      <c r="PSB57" s="748"/>
      <c r="PSC57" s="748"/>
      <c r="PSD57" s="748"/>
      <c r="PSE57" s="748"/>
      <c r="PSF57" s="748"/>
      <c r="PSG57" s="748"/>
      <c r="PSH57" s="748"/>
      <c r="PSI57" s="748"/>
      <c r="PSJ57" s="748"/>
      <c r="PSK57" s="748"/>
      <c r="PSL57" s="748"/>
      <c r="PSM57" s="747"/>
      <c r="PSN57" s="748"/>
      <c r="PSO57" s="748"/>
      <c r="PSP57" s="748"/>
      <c r="PSQ57" s="748"/>
      <c r="PSR57" s="748"/>
      <c r="PSS57" s="748"/>
      <c r="PST57" s="748"/>
      <c r="PSU57" s="748"/>
      <c r="PSV57" s="748"/>
      <c r="PSW57" s="748"/>
      <c r="PSX57" s="748"/>
      <c r="PSY57" s="748"/>
      <c r="PSZ57" s="748"/>
      <c r="PTA57" s="748"/>
      <c r="PTB57" s="748"/>
      <c r="PTC57" s="748"/>
      <c r="PTD57" s="748"/>
      <c r="PTE57" s="748"/>
      <c r="PTF57" s="748"/>
      <c r="PTG57" s="748"/>
      <c r="PTH57" s="748"/>
      <c r="PTI57" s="748"/>
      <c r="PTJ57" s="748"/>
      <c r="PTK57" s="748"/>
      <c r="PTL57" s="748"/>
      <c r="PTM57" s="748"/>
      <c r="PTN57" s="748"/>
      <c r="PTO57" s="748"/>
      <c r="PTP57" s="748"/>
      <c r="PTQ57" s="748"/>
      <c r="PTR57" s="747"/>
      <c r="PTS57" s="748"/>
      <c r="PTT57" s="748"/>
      <c r="PTU57" s="748"/>
      <c r="PTV57" s="748"/>
      <c r="PTW57" s="748"/>
      <c r="PTX57" s="748"/>
      <c r="PTY57" s="748"/>
      <c r="PTZ57" s="748"/>
      <c r="PUA57" s="748"/>
      <c r="PUB57" s="748"/>
      <c r="PUC57" s="748"/>
      <c r="PUD57" s="748"/>
      <c r="PUE57" s="748"/>
      <c r="PUF57" s="748"/>
      <c r="PUG57" s="748"/>
      <c r="PUH57" s="748"/>
      <c r="PUI57" s="748"/>
      <c r="PUJ57" s="748"/>
      <c r="PUK57" s="748"/>
      <c r="PUL57" s="748"/>
      <c r="PUM57" s="748"/>
      <c r="PUN57" s="748"/>
      <c r="PUO57" s="748"/>
      <c r="PUP57" s="748"/>
      <c r="PUQ57" s="748"/>
      <c r="PUR57" s="748"/>
      <c r="PUS57" s="748"/>
      <c r="PUT57" s="748"/>
      <c r="PUU57" s="748"/>
      <c r="PUV57" s="748"/>
      <c r="PUW57" s="747"/>
      <c r="PUX57" s="748"/>
      <c r="PUY57" s="748"/>
      <c r="PUZ57" s="748"/>
      <c r="PVA57" s="748"/>
      <c r="PVB57" s="748"/>
      <c r="PVC57" s="748"/>
      <c r="PVD57" s="748"/>
      <c r="PVE57" s="748"/>
      <c r="PVF57" s="748"/>
      <c r="PVG57" s="748"/>
      <c r="PVH57" s="748"/>
      <c r="PVI57" s="748"/>
      <c r="PVJ57" s="748"/>
      <c r="PVK57" s="748"/>
      <c r="PVL57" s="748"/>
      <c r="PVM57" s="748"/>
      <c r="PVN57" s="748"/>
      <c r="PVO57" s="748"/>
      <c r="PVP57" s="748"/>
      <c r="PVQ57" s="748"/>
      <c r="PVR57" s="748"/>
      <c r="PVS57" s="748"/>
      <c r="PVT57" s="748"/>
      <c r="PVU57" s="748"/>
      <c r="PVV57" s="748"/>
      <c r="PVW57" s="748"/>
      <c r="PVX57" s="748"/>
      <c r="PVY57" s="748"/>
      <c r="PVZ57" s="748"/>
      <c r="PWA57" s="748"/>
      <c r="PWB57" s="747"/>
      <c r="PWC57" s="748"/>
      <c r="PWD57" s="748"/>
      <c r="PWE57" s="748"/>
      <c r="PWF57" s="748"/>
      <c r="PWG57" s="748"/>
      <c r="PWH57" s="748"/>
      <c r="PWI57" s="748"/>
      <c r="PWJ57" s="748"/>
      <c r="PWK57" s="748"/>
      <c r="PWL57" s="748"/>
      <c r="PWM57" s="748"/>
      <c r="PWN57" s="748"/>
      <c r="PWO57" s="748"/>
      <c r="PWP57" s="748"/>
      <c r="PWQ57" s="748"/>
      <c r="PWR57" s="748"/>
      <c r="PWS57" s="748"/>
      <c r="PWT57" s="748"/>
      <c r="PWU57" s="748"/>
      <c r="PWV57" s="748"/>
      <c r="PWW57" s="748"/>
      <c r="PWX57" s="748"/>
      <c r="PWY57" s="748"/>
      <c r="PWZ57" s="748"/>
      <c r="PXA57" s="748"/>
      <c r="PXB57" s="748"/>
      <c r="PXC57" s="748"/>
      <c r="PXD57" s="748"/>
      <c r="PXE57" s="748"/>
      <c r="PXF57" s="748"/>
      <c r="PXG57" s="747"/>
      <c r="PXH57" s="748"/>
      <c r="PXI57" s="748"/>
      <c r="PXJ57" s="748"/>
      <c r="PXK57" s="748"/>
      <c r="PXL57" s="748"/>
      <c r="PXM57" s="748"/>
      <c r="PXN57" s="748"/>
      <c r="PXO57" s="748"/>
      <c r="PXP57" s="748"/>
      <c r="PXQ57" s="748"/>
      <c r="PXR57" s="748"/>
      <c r="PXS57" s="748"/>
      <c r="PXT57" s="748"/>
      <c r="PXU57" s="748"/>
      <c r="PXV57" s="748"/>
      <c r="PXW57" s="748"/>
      <c r="PXX57" s="748"/>
      <c r="PXY57" s="748"/>
      <c r="PXZ57" s="748"/>
      <c r="PYA57" s="748"/>
      <c r="PYB57" s="748"/>
      <c r="PYC57" s="748"/>
      <c r="PYD57" s="748"/>
      <c r="PYE57" s="748"/>
      <c r="PYF57" s="748"/>
      <c r="PYG57" s="748"/>
      <c r="PYH57" s="748"/>
      <c r="PYI57" s="748"/>
      <c r="PYJ57" s="748"/>
      <c r="PYK57" s="748"/>
      <c r="PYL57" s="747"/>
      <c r="PYM57" s="748"/>
      <c r="PYN57" s="748"/>
      <c r="PYO57" s="748"/>
      <c r="PYP57" s="748"/>
      <c r="PYQ57" s="748"/>
      <c r="PYR57" s="748"/>
      <c r="PYS57" s="748"/>
      <c r="PYT57" s="748"/>
      <c r="PYU57" s="748"/>
      <c r="PYV57" s="748"/>
      <c r="PYW57" s="748"/>
      <c r="PYX57" s="748"/>
      <c r="PYY57" s="748"/>
      <c r="PYZ57" s="748"/>
      <c r="PZA57" s="748"/>
      <c r="PZB57" s="748"/>
      <c r="PZC57" s="748"/>
      <c r="PZD57" s="748"/>
      <c r="PZE57" s="748"/>
      <c r="PZF57" s="748"/>
      <c r="PZG57" s="748"/>
      <c r="PZH57" s="748"/>
      <c r="PZI57" s="748"/>
      <c r="PZJ57" s="748"/>
      <c r="PZK57" s="748"/>
      <c r="PZL57" s="748"/>
      <c r="PZM57" s="748"/>
      <c r="PZN57" s="748"/>
      <c r="PZO57" s="748"/>
      <c r="PZP57" s="748"/>
      <c r="PZQ57" s="747"/>
      <c r="PZR57" s="748"/>
      <c r="PZS57" s="748"/>
      <c r="PZT57" s="748"/>
      <c r="PZU57" s="748"/>
      <c r="PZV57" s="748"/>
      <c r="PZW57" s="748"/>
      <c r="PZX57" s="748"/>
      <c r="PZY57" s="748"/>
      <c r="PZZ57" s="748"/>
      <c r="QAA57" s="748"/>
      <c r="QAB57" s="748"/>
      <c r="QAC57" s="748"/>
      <c r="QAD57" s="748"/>
      <c r="QAE57" s="748"/>
      <c r="QAF57" s="748"/>
      <c r="QAG57" s="748"/>
      <c r="QAH57" s="748"/>
      <c r="QAI57" s="748"/>
      <c r="QAJ57" s="748"/>
      <c r="QAK57" s="748"/>
      <c r="QAL57" s="748"/>
      <c r="QAM57" s="748"/>
      <c r="QAN57" s="748"/>
      <c r="QAO57" s="748"/>
      <c r="QAP57" s="748"/>
      <c r="QAQ57" s="748"/>
      <c r="QAR57" s="748"/>
      <c r="QAS57" s="748"/>
      <c r="QAT57" s="748"/>
      <c r="QAU57" s="748"/>
      <c r="QAV57" s="747"/>
      <c r="QAW57" s="748"/>
      <c r="QAX57" s="748"/>
      <c r="QAY57" s="748"/>
      <c r="QAZ57" s="748"/>
      <c r="QBA57" s="748"/>
      <c r="QBB57" s="748"/>
      <c r="QBC57" s="748"/>
      <c r="QBD57" s="748"/>
      <c r="QBE57" s="748"/>
      <c r="QBF57" s="748"/>
      <c r="QBG57" s="748"/>
      <c r="QBH57" s="748"/>
      <c r="QBI57" s="748"/>
      <c r="QBJ57" s="748"/>
      <c r="QBK57" s="748"/>
      <c r="QBL57" s="748"/>
      <c r="QBM57" s="748"/>
      <c r="QBN57" s="748"/>
      <c r="QBO57" s="748"/>
      <c r="QBP57" s="748"/>
      <c r="QBQ57" s="748"/>
      <c r="QBR57" s="748"/>
      <c r="QBS57" s="748"/>
      <c r="QBT57" s="748"/>
      <c r="QBU57" s="748"/>
      <c r="QBV57" s="748"/>
      <c r="QBW57" s="748"/>
      <c r="QBX57" s="748"/>
      <c r="QBY57" s="748"/>
      <c r="QBZ57" s="748"/>
      <c r="QCA57" s="747"/>
      <c r="QCB57" s="748"/>
      <c r="QCC57" s="748"/>
      <c r="QCD57" s="748"/>
      <c r="QCE57" s="748"/>
      <c r="QCF57" s="748"/>
      <c r="QCG57" s="748"/>
      <c r="QCH57" s="748"/>
      <c r="QCI57" s="748"/>
      <c r="QCJ57" s="748"/>
      <c r="QCK57" s="748"/>
      <c r="QCL57" s="748"/>
      <c r="QCM57" s="748"/>
      <c r="QCN57" s="748"/>
      <c r="QCO57" s="748"/>
      <c r="QCP57" s="748"/>
      <c r="QCQ57" s="748"/>
      <c r="QCR57" s="748"/>
      <c r="QCS57" s="748"/>
      <c r="QCT57" s="748"/>
      <c r="QCU57" s="748"/>
      <c r="QCV57" s="748"/>
      <c r="QCW57" s="748"/>
      <c r="QCX57" s="748"/>
      <c r="QCY57" s="748"/>
      <c r="QCZ57" s="748"/>
      <c r="QDA57" s="748"/>
      <c r="QDB57" s="748"/>
      <c r="QDC57" s="748"/>
      <c r="QDD57" s="748"/>
      <c r="QDE57" s="748"/>
      <c r="QDF57" s="747"/>
      <c r="QDG57" s="748"/>
      <c r="QDH57" s="748"/>
      <c r="QDI57" s="748"/>
      <c r="QDJ57" s="748"/>
      <c r="QDK57" s="748"/>
      <c r="QDL57" s="748"/>
      <c r="QDM57" s="748"/>
      <c r="QDN57" s="748"/>
      <c r="QDO57" s="748"/>
      <c r="QDP57" s="748"/>
      <c r="QDQ57" s="748"/>
      <c r="QDR57" s="748"/>
      <c r="QDS57" s="748"/>
      <c r="QDT57" s="748"/>
      <c r="QDU57" s="748"/>
      <c r="QDV57" s="748"/>
      <c r="QDW57" s="748"/>
      <c r="QDX57" s="748"/>
      <c r="QDY57" s="748"/>
      <c r="QDZ57" s="748"/>
      <c r="QEA57" s="748"/>
      <c r="QEB57" s="748"/>
      <c r="QEC57" s="748"/>
      <c r="QED57" s="748"/>
      <c r="QEE57" s="748"/>
      <c r="QEF57" s="748"/>
      <c r="QEG57" s="748"/>
      <c r="QEH57" s="748"/>
      <c r="QEI57" s="748"/>
      <c r="QEJ57" s="748"/>
      <c r="QEK57" s="747"/>
      <c r="QEL57" s="748"/>
      <c r="QEM57" s="748"/>
      <c r="QEN57" s="748"/>
      <c r="QEO57" s="748"/>
      <c r="QEP57" s="748"/>
      <c r="QEQ57" s="748"/>
      <c r="QER57" s="748"/>
      <c r="QES57" s="748"/>
      <c r="QET57" s="748"/>
      <c r="QEU57" s="748"/>
      <c r="QEV57" s="748"/>
      <c r="QEW57" s="748"/>
      <c r="QEX57" s="748"/>
      <c r="QEY57" s="748"/>
      <c r="QEZ57" s="748"/>
      <c r="QFA57" s="748"/>
      <c r="QFB57" s="748"/>
      <c r="QFC57" s="748"/>
      <c r="QFD57" s="748"/>
      <c r="QFE57" s="748"/>
      <c r="QFF57" s="748"/>
      <c r="QFG57" s="748"/>
      <c r="QFH57" s="748"/>
      <c r="QFI57" s="748"/>
      <c r="QFJ57" s="748"/>
      <c r="QFK57" s="748"/>
      <c r="QFL57" s="748"/>
      <c r="QFM57" s="748"/>
      <c r="QFN57" s="748"/>
      <c r="QFO57" s="748"/>
      <c r="QFP57" s="747"/>
      <c r="QFQ57" s="748"/>
      <c r="QFR57" s="748"/>
      <c r="QFS57" s="748"/>
      <c r="QFT57" s="748"/>
      <c r="QFU57" s="748"/>
      <c r="QFV57" s="748"/>
      <c r="QFW57" s="748"/>
      <c r="QFX57" s="748"/>
      <c r="QFY57" s="748"/>
      <c r="QFZ57" s="748"/>
      <c r="QGA57" s="748"/>
      <c r="QGB57" s="748"/>
      <c r="QGC57" s="748"/>
      <c r="QGD57" s="748"/>
      <c r="QGE57" s="748"/>
      <c r="QGF57" s="748"/>
      <c r="QGG57" s="748"/>
      <c r="QGH57" s="748"/>
      <c r="QGI57" s="748"/>
      <c r="QGJ57" s="748"/>
      <c r="QGK57" s="748"/>
      <c r="QGL57" s="748"/>
      <c r="QGM57" s="748"/>
      <c r="QGN57" s="748"/>
      <c r="QGO57" s="748"/>
      <c r="QGP57" s="748"/>
      <c r="QGQ57" s="748"/>
      <c r="QGR57" s="748"/>
      <c r="QGS57" s="748"/>
      <c r="QGT57" s="748"/>
      <c r="QGU57" s="747"/>
      <c r="QGV57" s="748"/>
      <c r="QGW57" s="748"/>
      <c r="QGX57" s="748"/>
      <c r="QGY57" s="748"/>
      <c r="QGZ57" s="748"/>
      <c r="QHA57" s="748"/>
      <c r="QHB57" s="748"/>
      <c r="QHC57" s="748"/>
      <c r="QHD57" s="748"/>
      <c r="QHE57" s="748"/>
      <c r="QHF57" s="748"/>
      <c r="QHG57" s="748"/>
      <c r="QHH57" s="748"/>
      <c r="QHI57" s="748"/>
      <c r="QHJ57" s="748"/>
      <c r="QHK57" s="748"/>
      <c r="QHL57" s="748"/>
      <c r="QHM57" s="748"/>
      <c r="QHN57" s="748"/>
      <c r="QHO57" s="748"/>
      <c r="QHP57" s="748"/>
      <c r="QHQ57" s="748"/>
      <c r="QHR57" s="748"/>
      <c r="QHS57" s="748"/>
      <c r="QHT57" s="748"/>
      <c r="QHU57" s="748"/>
      <c r="QHV57" s="748"/>
      <c r="QHW57" s="748"/>
      <c r="QHX57" s="748"/>
      <c r="QHY57" s="748"/>
      <c r="QHZ57" s="747"/>
      <c r="QIA57" s="748"/>
      <c r="QIB57" s="748"/>
      <c r="QIC57" s="748"/>
      <c r="QID57" s="748"/>
      <c r="QIE57" s="748"/>
      <c r="QIF57" s="748"/>
      <c r="QIG57" s="748"/>
      <c r="QIH57" s="748"/>
      <c r="QII57" s="748"/>
      <c r="QIJ57" s="748"/>
      <c r="QIK57" s="748"/>
      <c r="QIL57" s="748"/>
      <c r="QIM57" s="748"/>
      <c r="QIN57" s="748"/>
      <c r="QIO57" s="748"/>
      <c r="QIP57" s="748"/>
      <c r="QIQ57" s="748"/>
      <c r="QIR57" s="748"/>
      <c r="QIS57" s="748"/>
      <c r="QIT57" s="748"/>
      <c r="QIU57" s="748"/>
      <c r="QIV57" s="748"/>
      <c r="QIW57" s="748"/>
      <c r="QIX57" s="748"/>
      <c r="QIY57" s="748"/>
      <c r="QIZ57" s="748"/>
      <c r="QJA57" s="748"/>
      <c r="QJB57" s="748"/>
      <c r="QJC57" s="748"/>
      <c r="QJD57" s="748"/>
      <c r="QJE57" s="747"/>
      <c r="QJF57" s="748"/>
      <c r="QJG57" s="748"/>
      <c r="QJH57" s="748"/>
      <c r="QJI57" s="748"/>
      <c r="QJJ57" s="748"/>
      <c r="QJK57" s="748"/>
      <c r="QJL57" s="748"/>
      <c r="QJM57" s="748"/>
      <c r="QJN57" s="748"/>
      <c r="QJO57" s="748"/>
      <c r="QJP57" s="748"/>
      <c r="QJQ57" s="748"/>
      <c r="QJR57" s="748"/>
      <c r="QJS57" s="748"/>
      <c r="QJT57" s="748"/>
      <c r="QJU57" s="748"/>
      <c r="QJV57" s="748"/>
      <c r="QJW57" s="748"/>
      <c r="QJX57" s="748"/>
      <c r="QJY57" s="748"/>
      <c r="QJZ57" s="748"/>
      <c r="QKA57" s="748"/>
      <c r="QKB57" s="748"/>
      <c r="QKC57" s="748"/>
      <c r="QKD57" s="748"/>
      <c r="QKE57" s="748"/>
      <c r="QKF57" s="748"/>
      <c r="QKG57" s="748"/>
      <c r="QKH57" s="748"/>
      <c r="QKI57" s="748"/>
      <c r="QKJ57" s="747"/>
      <c r="QKK57" s="748"/>
      <c r="QKL57" s="748"/>
      <c r="QKM57" s="748"/>
      <c r="QKN57" s="748"/>
      <c r="QKO57" s="748"/>
      <c r="QKP57" s="748"/>
      <c r="QKQ57" s="748"/>
      <c r="QKR57" s="748"/>
      <c r="QKS57" s="748"/>
      <c r="QKT57" s="748"/>
      <c r="QKU57" s="748"/>
      <c r="QKV57" s="748"/>
      <c r="QKW57" s="748"/>
      <c r="QKX57" s="748"/>
      <c r="QKY57" s="748"/>
      <c r="QKZ57" s="748"/>
      <c r="QLA57" s="748"/>
      <c r="QLB57" s="748"/>
      <c r="QLC57" s="748"/>
      <c r="QLD57" s="748"/>
      <c r="QLE57" s="748"/>
      <c r="QLF57" s="748"/>
      <c r="QLG57" s="748"/>
      <c r="QLH57" s="748"/>
      <c r="QLI57" s="748"/>
      <c r="QLJ57" s="748"/>
      <c r="QLK57" s="748"/>
      <c r="QLL57" s="748"/>
      <c r="QLM57" s="748"/>
      <c r="QLN57" s="748"/>
      <c r="QLO57" s="747"/>
      <c r="QLP57" s="748"/>
      <c r="QLQ57" s="748"/>
      <c r="QLR57" s="748"/>
      <c r="QLS57" s="748"/>
      <c r="QLT57" s="748"/>
      <c r="QLU57" s="748"/>
      <c r="QLV57" s="748"/>
      <c r="QLW57" s="748"/>
      <c r="QLX57" s="748"/>
      <c r="QLY57" s="748"/>
      <c r="QLZ57" s="748"/>
      <c r="QMA57" s="748"/>
      <c r="QMB57" s="748"/>
      <c r="QMC57" s="748"/>
      <c r="QMD57" s="748"/>
      <c r="QME57" s="748"/>
      <c r="QMF57" s="748"/>
      <c r="QMG57" s="748"/>
      <c r="QMH57" s="748"/>
      <c r="QMI57" s="748"/>
      <c r="QMJ57" s="748"/>
      <c r="QMK57" s="748"/>
      <c r="QML57" s="748"/>
      <c r="QMM57" s="748"/>
      <c r="QMN57" s="748"/>
      <c r="QMO57" s="748"/>
      <c r="QMP57" s="748"/>
      <c r="QMQ57" s="748"/>
      <c r="QMR57" s="748"/>
      <c r="QMS57" s="748"/>
      <c r="QMT57" s="747"/>
      <c r="QMU57" s="748"/>
      <c r="QMV57" s="748"/>
      <c r="QMW57" s="748"/>
      <c r="QMX57" s="748"/>
      <c r="QMY57" s="748"/>
      <c r="QMZ57" s="748"/>
      <c r="QNA57" s="748"/>
      <c r="QNB57" s="748"/>
      <c r="QNC57" s="748"/>
      <c r="QND57" s="748"/>
      <c r="QNE57" s="748"/>
      <c r="QNF57" s="748"/>
      <c r="QNG57" s="748"/>
      <c r="QNH57" s="748"/>
      <c r="QNI57" s="748"/>
      <c r="QNJ57" s="748"/>
      <c r="QNK57" s="748"/>
      <c r="QNL57" s="748"/>
      <c r="QNM57" s="748"/>
      <c r="QNN57" s="748"/>
      <c r="QNO57" s="748"/>
      <c r="QNP57" s="748"/>
      <c r="QNQ57" s="748"/>
      <c r="QNR57" s="748"/>
      <c r="QNS57" s="748"/>
      <c r="QNT57" s="748"/>
      <c r="QNU57" s="748"/>
      <c r="QNV57" s="748"/>
      <c r="QNW57" s="748"/>
      <c r="QNX57" s="748"/>
      <c r="QNY57" s="747"/>
      <c r="QNZ57" s="748"/>
      <c r="QOA57" s="748"/>
      <c r="QOB57" s="748"/>
      <c r="QOC57" s="748"/>
      <c r="QOD57" s="748"/>
      <c r="QOE57" s="748"/>
      <c r="QOF57" s="748"/>
      <c r="QOG57" s="748"/>
      <c r="QOH57" s="748"/>
      <c r="QOI57" s="748"/>
      <c r="QOJ57" s="748"/>
      <c r="QOK57" s="748"/>
      <c r="QOL57" s="748"/>
      <c r="QOM57" s="748"/>
      <c r="QON57" s="748"/>
      <c r="QOO57" s="748"/>
      <c r="QOP57" s="748"/>
      <c r="QOQ57" s="748"/>
      <c r="QOR57" s="748"/>
      <c r="QOS57" s="748"/>
      <c r="QOT57" s="748"/>
      <c r="QOU57" s="748"/>
      <c r="QOV57" s="748"/>
      <c r="QOW57" s="748"/>
      <c r="QOX57" s="748"/>
      <c r="QOY57" s="748"/>
      <c r="QOZ57" s="748"/>
      <c r="QPA57" s="748"/>
      <c r="QPB57" s="748"/>
      <c r="QPC57" s="748"/>
      <c r="QPD57" s="747"/>
      <c r="QPE57" s="748"/>
      <c r="QPF57" s="748"/>
      <c r="QPG57" s="748"/>
      <c r="QPH57" s="748"/>
      <c r="QPI57" s="748"/>
      <c r="QPJ57" s="748"/>
      <c r="QPK57" s="748"/>
      <c r="QPL57" s="748"/>
      <c r="QPM57" s="748"/>
      <c r="QPN57" s="748"/>
      <c r="QPO57" s="748"/>
      <c r="QPP57" s="748"/>
      <c r="QPQ57" s="748"/>
      <c r="QPR57" s="748"/>
      <c r="QPS57" s="748"/>
      <c r="QPT57" s="748"/>
      <c r="QPU57" s="748"/>
      <c r="QPV57" s="748"/>
      <c r="QPW57" s="748"/>
      <c r="QPX57" s="748"/>
      <c r="QPY57" s="748"/>
      <c r="QPZ57" s="748"/>
      <c r="QQA57" s="748"/>
      <c r="QQB57" s="748"/>
      <c r="QQC57" s="748"/>
      <c r="QQD57" s="748"/>
      <c r="QQE57" s="748"/>
      <c r="QQF57" s="748"/>
      <c r="QQG57" s="748"/>
      <c r="QQH57" s="748"/>
      <c r="QQI57" s="747"/>
      <c r="QQJ57" s="748"/>
      <c r="QQK57" s="748"/>
      <c r="QQL57" s="748"/>
      <c r="QQM57" s="748"/>
      <c r="QQN57" s="748"/>
      <c r="QQO57" s="748"/>
      <c r="QQP57" s="748"/>
      <c r="QQQ57" s="748"/>
      <c r="QQR57" s="748"/>
      <c r="QQS57" s="748"/>
      <c r="QQT57" s="748"/>
      <c r="QQU57" s="748"/>
      <c r="QQV57" s="748"/>
      <c r="QQW57" s="748"/>
      <c r="QQX57" s="748"/>
      <c r="QQY57" s="748"/>
      <c r="QQZ57" s="748"/>
      <c r="QRA57" s="748"/>
      <c r="QRB57" s="748"/>
      <c r="QRC57" s="748"/>
      <c r="QRD57" s="748"/>
      <c r="QRE57" s="748"/>
      <c r="QRF57" s="748"/>
      <c r="QRG57" s="748"/>
      <c r="QRH57" s="748"/>
      <c r="QRI57" s="748"/>
      <c r="QRJ57" s="748"/>
      <c r="QRK57" s="748"/>
      <c r="QRL57" s="748"/>
      <c r="QRM57" s="748"/>
      <c r="QRN57" s="747"/>
      <c r="QRO57" s="748"/>
      <c r="QRP57" s="748"/>
      <c r="QRQ57" s="748"/>
      <c r="QRR57" s="748"/>
      <c r="QRS57" s="748"/>
      <c r="QRT57" s="748"/>
      <c r="QRU57" s="748"/>
      <c r="QRV57" s="748"/>
      <c r="QRW57" s="748"/>
      <c r="QRX57" s="748"/>
      <c r="QRY57" s="748"/>
      <c r="QRZ57" s="748"/>
      <c r="QSA57" s="748"/>
      <c r="QSB57" s="748"/>
      <c r="QSC57" s="748"/>
      <c r="QSD57" s="748"/>
      <c r="QSE57" s="748"/>
      <c r="QSF57" s="748"/>
      <c r="QSG57" s="748"/>
      <c r="QSH57" s="748"/>
      <c r="QSI57" s="748"/>
      <c r="QSJ57" s="748"/>
      <c r="QSK57" s="748"/>
      <c r="QSL57" s="748"/>
      <c r="QSM57" s="748"/>
      <c r="QSN57" s="748"/>
      <c r="QSO57" s="748"/>
      <c r="QSP57" s="748"/>
      <c r="QSQ57" s="748"/>
      <c r="QSR57" s="748"/>
      <c r="QSS57" s="747"/>
      <c r="QST57" s="748"/>
      <c r="QSU57" s="748"/>
      <c r="QSV57" s="748"/>
      <c r="QSW57" s="748"/>
      <c r="QSX57" s="748"/>
      <c r="QSY57" s="748"/>
      <c r="QSZ57" s="748"/>
      <c r="QTA57" s="748"/>
      <c r="QTB57" s="748"/>
      <c r="QTC57" s="748"/>
      <c r="QTD57" s="748"/>
      <c r="QTE57" s="748"/>
      <c r="QTF57" s="748"/>
      <c r="QTG57" s="748"/>
      <c r="QTH57" s="748"/>
      <c r="QTI57" s="748"/>
      <c r="QTJ57" s="748"/>
      <c r="QTK57" s="748"/>
      <c r="QTL57" s="748"/>
      <c r="QTM57" s="748"/>
      <c r="QTN57" s="748"/>
      <c r="QTO57" s="748"/>
      <c r="QTP57" s="748"/>
      <c r="QTQ57" s="748"/>
      <c r="QTR57" s="748"/>
      <c r="QTS57" s="748"/>
      <c r="QTT57" s="748"/>
      <c r="QTU57" s="748"/>
      <c r="QTV57" s="748"/>
      <c r="QTW57" s="748"/>
      <c r="QTX57" s="747"/>
      <c r="QTY57" s="748"/>
      <c r="QTZ57" s="748"/>
      <c r="QUA57" s="748"/>
      <c r="QUB57" s="748"/>
      <c r="QUC57" s="748"/>
      <c r="QUD57" s="748"/>
      <c r="QUE57" s="748"/>
      <c r="QUF57" s="748"/>
      <c r="QUG57" s="748"/>
      <c r="QUH57" s="748"/>
      <c r="QUI57" s="748"/>
      <c r="QUJ57" s="748"/>
      <c r="QUK57" s="748"/>
      <c r="QUL57" s="748"/>
      <c r="QUM57" s="748"/>
      <c r="QUN57" s="748"/>
      <c r="QUO57" s="748"/>
      <c r="QUP57" s="748"/>
      <c r="QUQ57" s="748"/>
      <c r="QUR57" s="748"/>
      <c r="QUS57" s="748"/>
      <c r="QUT57" s="748"/>
      <c r="QUU57" s="748"/>
      <c r="QUV57" s="748"/>
      <c r="QUW57" s="748"/>
      <c r="QUX57" s="748"/>
      <c r="QUY57" s="748"/>
      <c r="QUZ57" s="748"/>
      <c r="QVA57" s="748"/>
      <c r="QVB57" s="748"/>
      <c r="QVC57" s="747"/>
      <c r="QVD57" s="748"/>
      <c r="QVE57" s="748"/>
      <c r="QVF57" s="748"/>
      <c r="QVG57" s="748"/>
      <c r="QVH57" s="748"/>
      <c r="QVI57" s="748"/>
      <c r="QVJ57" s="748"/>
      <c r="QVK57" s="748"/>
      <c r="QVL57" s="748"/>
      <c r="QVM57" s="748"/>
      <c r="QVN57" s="748"/>
      <c r="QVO57" s="748"/>
      <c r="QVP57" s="748"/>
      <c r="QVQ57" s="748"/>
      <c r="QVR57" s="748"/>
      <c r="QVS57" s="748"/>
      <c r="QVT57" s="748"/>
      <c r="QVU57" s="748"/>
      <c r="QVV57" s="748"/>
      <c r="QVW57" s="748"/>
      <c r="QVX57" s="748"/>
      <c r="QVY57" s="748"/>
      <c r="QVZ57" s="748"/>
      <c r="QWA57" s="748"/>
      <c r="QWB57" s="748"/>
      <c r="QWC57" s="748"/>
      <c r="QWD57" s="748"/>
      <c r="QWE57" s="748"/>
      <c r="QWF57" s="748"/>
      <c r="QWG57" s="748"/>
      <c r="QWH57" s="747"/>
      <c r="QWI57" s="748"/>
      <c r="QWJ57" s="748"/>
      <c r="QWK57" s="748"/>
      <c r="QWL57" s="748"/>
      <c r="QWM57" s="748"/>
      <c r="QWN57" s="748"/>
      <c r="QWO57" s="748"/>
      <c r="QWP57" s="748"/>
      <c r="QWQ57" s="748"/>
      <c r="QWR57" s="748"/>
      <c r="QWS57" s="748"/>
      <c r="QWT57" s="748"/>
      <c r="QWU57" s="748"/>
      <c r="QWV57" s="748"/>
      <c r="QWW57" s="748"/>
      <c r="QWX57" s="748"/>
      <c r="QWY57" s="748"/>
      <c r="QWZ57" s="748"/>
      <c r="QXA57" s="748"/>
      <c r="QXB57" s="748"/>
      <c r="QXC57" s="748"/>
      <c r="QXD57" s="748"/>
      <c r="QXE57" s="748"/>
      <c r="QXF57" s="748"/>
      <c r="QXG57" s="748"/>
      <c r="QXH57" s="748"/>
      <c r="QXI57" s="748"/>
      <c r="QXJ57" s="748"/>
      <c r="QXK57" s="748"/>
      <c r="QXL57" s="748"/>
      <c r="QXM57" s="747"/>
      <c r="QXN57" s="748"/>
      <c r="QXO57" s="748"/>
      <c r="QXP57" s="748"/>
      <c r="QXQ57" s="748"/>
      <c r="QXR57" s="748"/>
      <c r="QXS57" s="748"/>
      <c r="QXT57" s="748"/>
      <c r="QXU57" s="748"/>
      <c r="QXV57" s="748"/>
      <c r="QXW57" s="748"/>
      <c r="QXX57" s="748"/>
      <c r="QXY57" s="748"/>
      <c r="QXZ57" s="748"/>
      <c r="QYA57" s="748"/>
      <c r="QYB57" s="748"/>
      <c r="QYC57" s="748"/>
      <c r="QYD57" s="748"/>
      <c r="QYE57" s="748"/>
      <c r="QYF57" s="748"/>
      <c r="QYG57" s="748"/>
      <c r="QYH57" s="748"/>
      <c r="QYI57" s="748"/>
      <c r="QYJ57" s="748"/>
      <c r="QYK57" s="748"/>
      <c r="QYL57" s="748"/>
      <c r="QYM57" s="748"/>
      <c r="QYN57" s="748"/>
      <c r="QYO57" s="748"/>
      <c r="QYP57" s="748"/>
      <c r="QYQ57" s="748"/>
      <c r="QYR57" s="747"/>
      <c r="QYS57" s="748"/>
      <c r="QYT57" s="748"/>
      <c r="QYU57" s="748"/>
      <c r="QYV57" s="748"/>
      <c r="QYW57" s="748"/>
      <c r="QYX57" s="748"/>
      <c r="QYY57" s="748"/>
      <c r="QYZ57" s="748"/>
      <c r="QZA57" s="748"/>
      <c r="QZB57" s="748"/>
      <c r="QZC57" s="748"/>
      <c r="QZD57" s="748"/>
      <c r="QZE57" s="748"/>
      <c r="QZF57" s="748"/>
      <c r="QZG57" s="748"/>
      <c r="QZH57" s="748"/>
      <c r="QZI57" s="748"/>
      <c r="QZJ57" s="748"/>
      <c r="QZK57" s="748"/>
      <c r="QZL57" s="748"/>
      <c r="QZM57" s="748"/>
      <c r="QZN57" s="748"/>
      <c r="QZO57" s="748"/>
      <c r="QZP57" s="748"/>
      <c r="QZQ57" s="748"/>
      <c r="QZR57" s="748"/>
      <c r="QZS57" s="748"/>
      <c r="QZT57" s="748"/>
      <c r="QZU57" s="748"/>
      <c r="QZV57" s="748"/>
      <c r="QZW57" s="747"/>
      <c r="QZX57" s="748"/>
      <c r="QZY57" s="748"/>
      <c r="QZZ57" s="748"/>
      <c r="RAA57" s="748"/>
      <c r="RAB57" s="748"/>
      <c r="RAC57" s="748"/>
      <c r="RAD57" s="748"/>
      <c r="RAE57" s="748"/>
      <c r="RAF57" s="748"/>
      <c r="RAG57" s="748"/>
      <c r="RAH57" s="748"/>
      <c r="RAI57" s="748"/>
      <c r="RAJ57" s="748"/>
      <c r="RAK57" s="748"/>
      <c r="RAL57" s="748"/>
      <c r="RAM57" s="748"/>
      <c r="RAN57" s="748"/>
      <c r="RAO57" s="748"/>
      <c r="RAP57" s="748"/>
      <c r="RAQ57" s="748"/>
      <c r="RAR57" s="748"/>
      <c r="RAS57" s="748"/>
      <c r="RAT57" s="748"/>
      <c r="RAU57" s="748"/>
      <c r="RAV57" s="748"/>
      <c r="RAW57" s="748"/>
      <c r="RAX57" s="748"/>
      <c r="RAY57" s="748"/>
      <c r="RAZ57" s="748"/>
      <c r="RBA57" s="748"/>
      <c r="RBB57" s="747"/>
      <c r="RBC57" s="748"/>
      <c r="RBD57" s="748"/>
      <c r="RBE57" s="748"/>
      <c r="RBF57" s="748"/>
      <c r="RBG57" s="748"/>
      <c r="RBH57" s="748"/>
      <c r="RBI57" s="748"/>
      <c r="RBJ57" s="748"/>
      <c r="RBK57" s="748"/>
      <c r="RBL57" s="748"/>
      <c r="RBM57" s="748"/>
      <c r="RBN57" s="748"/>
      <c r="RBO57" s="748"/>
      <c r="RBP57" s="748"/>
      <c r="RBQ57" s="748"/>
      <c r="RBR57" s="748"/>
      <c r="RBS57" s="748"/>
      <c r="RBT57" s="748"/>
      <c r="RBU57" s="748"/>
      <c r="RBV57" s="748"/>
      <c r="RBW57" s="748"/>
      <c r="RBX57" s="748"/>
      <c r="RBY57" s="748"/>
      <c r="RBZ57" s="748"/>
      <c r="RCA57" s="748"/>
      <c r="RCB57" s="748"/>
      <c r="RCC57" s="748"/>
      <c r="RCD57" s="748"/>
      <c r="RCE57" s="748"/>
      <c r="RCF57" s="748"/>
      <c r="RCG57" s="747"/>
      <c r="RCH57" s="748"/>
      <c r="RCI57" s="748"/>
      <c r="RCJ57" s="748"/>
      <c r="RCK57" s="748"/>
      <c r="RCL57" s="748"/>
      <c r="RCM57" s="748"/>
      <c r="RCN57" s="748"/>
      <c r="RCO57" s="748"/>
      <c r="RCP57" s="748"/>
      <c r="RCQ57" s="748"/>
      <c r="RCR57" s="748"/>
      <c r="RCS57" s="748"/>
      <c r="RCT57" s="748"/>
      <c r="RCU57" s="748"/>
      <c r="RCV57" s="748"/>
      <c r="RCW57" s="748"/>
      <c r="RCX57" s="748"/>
      <c r="RCY57" s="748"/>
      <c r="RCZ57" s="748"/>
      <c r="RDA57" s="748"/>
      <c r="RDB57" s="748"/>
      <c r="RDC57" s="748"/>
      <c r="RDD57" s="748"/>
      <c r="RDE57" s="748"/>
      <c r="RDF57" s="748"/>
      <c r="RDG57" s="748"/>
      <c r="RDH57" s="748"/>
      <c r="RDI57" s="748"/>
      <c r="RDJ57" s="748"/>
      <c r="RDK57" s="748"/>
      <c r="RDL57" s="747"/>
      <c r="RDM57" s="748"/>
      <c r="RDN57" s="748"/>
      <c r="RDO57" s="748"/>
      <c r="RDP57" s="748"/>
      <c r="RDQ57" s="748"/>
      <c r="RDR57" s="748"/>
      <c r="RDS57" s="748"/>
      <c r="RDT57" s="748"/>
      <c r="RDU57" s="748"/>
      <c r="RDV57" s="748"/>
      <c r="RDW57" s="748"/>
      <c r="RDX57" s="748"/>
      <c r="RDY57" s="748"/>
      <c r="RDZ57" s="748"/>
      <c r="REA57" s="748"/>
      <c r="REB57" s="748"/>
      <c r="REC57" s="748"/>
      <c r="RED57" s="748"/>
      <c r="REE57" s="748"/>
      <c r="REF57" s="748"/>
      <c r="REG57" s="748"/>
      <c r="REH57" s="748"/>
      <c r="REI57" s="748"/>
      <c r="REJ57" s="748"/>
      <c r="REK57" s="748"/>
      <c r="REL57" s="748"/>
      <c r="REM57" s="748"/>
      <c r="REN57" s="748"/>
      <c r="REO57" s="748"/>
      <c r="REP57" s="748"/>
      <c r="REQ57" s="747"/>
      <c r="RER57" s="748"/>
      <c r="RES57" s="748"/>
      <c r="RET57" s="748"/>
      <c r="REU57" s="748"/>
      <c r="REV57" s="748"/>
      <c r="REW57" s="748"/>
      <c r="REX57" s="748"/>
      <c r="REY57" s="748"/>
      <c r="REZ57" s="748"/>
      <c r="RFA57" s="748"/>
      <c r="RFB57" s="748"/>
      <c r="RFC57" s="748"/>
      <c r="RFD57" s="748"/>
      <c r="RFE57" s="748"/>
      <c r="RFF57" s="748"/>
      <c r="RFG57" s="748"/>
      <c r="RFH57" s="748"/>
      <c r="RFI57" s="748"/>
      <c r="RFJ57" s="748"/>
      <c r="RFK57" s="748"/>
      <c r="RFL57" s="748"/>
      <c r="RFM57" s="748"/>
      <c r="RFN57" s="748"/>
      <c r="RFO57" s="748"/>
      <c r="RFP57" s="748"/>
      <c r="RFQ57" s="748"/>
      <c r="RFR57" s="748"/>
      <c r="RFS57" s="748"/>
      <c r="RFT57" s="748"/>
      <c r="RFU57" s="748"/>
      <c r="RFV57" s="747"/>
      <c r="RFW57" s="748"/>
      <c r="RFX57" s="748"/>
      <c r="RFY57" s="748"/>
      <c r="RFZ57" s="748"/>
      <c r="RGA57" s="748"/>
      <c r="RGB57" s="748"/>
      <c r="RGC57" s="748"/>
      <c r="RGD57" s="748"/>
      <c r="RGE57" s="748"/>
      <c r="RGF57" s="748"/>
      <c r="RGG57" s="748"/>
      <c r="RGH57" s="748"/>
      <c r="RGI57" s="748"/>
      <c r="RGJ57" s="748"/>
      <c r="RGK57" s="748"/>
      <c r="RGL57" s="748"/>
      <c r="RGM57" s="748"/>
      <c r="RGN57" s="748"/>
      <c r="RGO57" s="748"/>
      <c r="RGP57" s="748"/>
      <c r="RGQ57" s="748"/>
      <c r="RGR57" s="748"/>
      <c r="RGS57" s="748"/>
      <c r="RGT57" s="748"/>
      <c r="RGU57" s="748"/>
      <c r="RGV57" s="748"/>
      <c r="RGW57" s="748"/>
      <c r="RGX57" s="748"/>
      <c r="RGY57" s="748"/>
      <c r="RGZ57" s="748"/>
      <c r="RHA57" s="747"/>
      <c r="RHB57" s="748"/>
      <c r="RHC57" s="748"/>
      <c r="RHD57" s="748"/>
      <c r="RHE57" s="748"/>
      <c r="RHF57" s="748"/>
      <c r="RHG57" s="748"/>
      <c r="RHH57" s="748"/>
      <c r="RHI57" s="748"/>
      <c r="RHJ57" s="748"/>
      <c r="RHK57" s="748"/>
      <c r="RHL57" s="748"/>
      <c r="RHM57" s="748"/>
      <c r="RHN57" s="748"/>
      <c r="RHO57" s="748"/>
      <c r="RHP57" s="748"/>
      <c r="RHQ57" s="748"/>
      <c r="RHR57" s="748"/>
      <c r="RHS57" s="748"/>
      <c r="RHT57" s="748"/>
      <c r="RHU57" s="748"/>
      <c r="RHV57" s="748"/>
      <c r="RHW57" s="748"/>
      <c r="RHX57" s="748"/>
      <c r="RHY57" s="748"/>
      <c r="RHZ57" s="748"/>
      <c r="RIA57" s="748"/>
      <c r="RIB57" s="748"/>
      <c r="RIC57" s="748"/>
      <c r="RID57" s="748"/>
      <c r="RIE57" s="748"/>
      <c r="RIF57" s="747"/>
      <c r="RIG57" s="748"/>
      <c r="RIH57" s="748"/>
      <c r="RII57" s="748"/>
      <c r="RIJ57" s="748"/>
      <c r="RIK57" s="748"/>
      <c r="RIL57" s="748"/>
      <c r="RIM57" s="748"/>
      <c r="RIN57" s="748"/>
      <c r="RIO57" s="748"/>
      <c r="RIP57" s="748"/>
      <c r="RIQ57" s="748"/>
      <c r="RIR57" s="748"/>
      <c r="RIS57" s="748"/>
      <c r="RIT57" s="748"/>
      <c r="RIU57" s="748"/>
      <c r="RIV57" s="748"/>
      <c r="RIW57" s="748"/>
      <c r="RIX57" s="748"/>
      <c r="RIY57" s="748"/>
      <c r="RIZ57" s="748"/>
      <c r="RJA57" s="748"/>
      <c r="RJB57" s="748"/>
      <c r="RJC57" s="748"/>
      <c r="RJD57" s="748"/>
      <c r="RJE57" s="748"/>
      <c r="RJF57" s="748"/>
      <c r="RJG57" s="748"/>
      <c r="RJH57" s="748"/>
      <c r="RJI57" s="748"/>
      <c r="RJJ57" s="748"/>
      <c r="RJK57" s="747"/>
      <c r="RJL57" s="748"/>
      <c r="RJM57" s="748"/>
      <c r="RJN57" s="748"/>
      <c r="RJO57" s="748"/>
      <c r="RJP57" s="748"/>
      <c r="RJQ57" s="748"/>
      <c r="RJR57" s="748"/>
      <c r="RJS57" s="748"/>
      <c r="RJT57" s="748"/>
      <c r="RJU57" s="748"/>
      <c r="RJV57" s="748"/>
      <c r="RJW57" s="748"/>
      <c r="RJX57" s="748"/>
      <c r="RJY57" s="748"/>
      <c r="RJZ57" s="748"/>
      <c r="RKA57" s="748"/>
      <c r="RKB57" s="748"/>
      <c r="RKC57" s="748"/>
      <c r="RKD57" s="748"/>
      <c r="RKE57" s="748"/>
      <c r="RKF57" s="748"/>
      <c r="RKG57" s="748"/>
      <c r="RKH57" s="748"/>
      <c r="RKI57" s="748"/>
      <c r="RKJ57" s="748"/>
      <c r="RKK57" s="748"/>
      <c r="RKL57" s="748"/>
      <c r="RKM57" s="748"/>
      <c r="RKN57" s="748"/>
      <c r="RKO57" s="748"/>
      <c r="RKP57" s="747"/>
      <c r="RKQ57" s="748"/>
      <c r="RKR57" s="748"/>
      <c r="RKS57" s="748"/>
      <c r="RKT57" s="748"/>
      <c r="RKU57" s="748"/>
      <c r="RKV57" s="748"/>
      <c r="RKW57" s="748"/>
      <c r="RKX57" s="748"/>
      <c r="RKY57" s="748"/>
      <c r="RKZ57" s="748"/>
      <c r="RLA57" s="748"/>
      <c r="RLB57" s="748"/>
      <c r="RLC57" s="748"/>
      <c r="RLD57" s="748"/>
      <c r="RLE57" s="748"/>
      <c r="RLF57" s="748"/>
      <c r="RLG57" s="748"/>
      <c r="RLH57" s="748"/>
      <c r="RLI57" s="748"/>
      <c r="RLJ57" s="748"/>
      <c r="RLK57" s="748"/>
      <c r="RLL57" s="748"/>
      <c r="RLM57" s="748"/>
      <c r="RLN57" s="748"/>
      <c r="RLO57" s="748"/>
      <c r="RLP57" s="748"/>
      <c r="RLQ57" s="748"/>
      <c r="RLR57" s="748"/>
      <c r="RLS57" s="748"/>
      <c r="RLT57" s="748"/>
      <c r="RLU57" s="747"/>
      <c r="RLV57" s="748"/>
      <c r="RLW57" s="748"/>
      <c r="RLX57" s="748"/>
      <c r="RLY57" s="748"/>
      <c r="RLZ57" s="748"/>
      <c r="RMA57" s="748"/>
      <c r="RMB57" s="748"/>
      <c r="RMC57" s="748"/>
      <c r="RMD57" s="748"/>
      <c r="RME57" s="748"/>
      <c r="RMF57" s="748"/>
      <c r="RMG57" s="748"/>
      <c r="RMH57" s="748"/>
      <c r="RMI57" s="748"/>
      <c r="RMJ57" s="748"/>
      <c r="RMK57" s="748"/>
      <c r="RML57" s="748"/>
      <c r="RMM57" s="748"/>
      <c r="RMN57" s="748"/>
      <c r="RMO57" s="748"/>
      <c r="RMP57" s="748"/>
      <c r="RMQ57" s="748"/>
      <c r="RMR57" s="748"/>
      <c r="RMS57" s="748"/>
      <c r="RMT57" s="748"/>
      <c r="RMU57" s="748"/>
      <c r="RMV57" s="748"/>
      <c r="RMW57" s="748"/>
      <c r="RMX57" s="748"/>
      <c r="RMY57" s="748"/>
      <c r="RMZ57" s="747"/>
      <c r="RNA57" s="748"/>
      <c r="RNB57" s="748"/>
      <c r="RNC57" s="748"/>
      <c r="RND57" s="748"/>
      <c r="RNE57" s="748"/>
      <c r="RNF57" s="748"/>
      <c r="RNG57" s="748"/>
      <c r="RNH57" s="748"/>
      <c r="RNI57" s="748"/>
      <c r="RNJ57" s="748"/>
      <c r="RNK57" s="748"/>
      <c r="RNL57" s="748"/>
      <c r="RNM57" s="748"/>
      <c r="RNN57" s="748"/>
      <c r="RNO57" s="748"/>
      <c r="RNP57" s="748"/>
      <c r="RNQ57" s="748"/>
      <c r="RNR57" s="748"/>
      <c r="RNS57" s="748"/>
      <c r="RNT57" s="748"/>
      <c r="RNU57" s="748"/>
      <c r="RNV57" s="748"/>
      <c r="RNW57" s="748"/>
      <c r="RNX57" s="748"/>
      <c r="RNY57" s="748"/>
      <c r="RNZ57" s="748"/>
      <c r="ROA57" s="748"/>
      <c r="ROB57" s="748"/>
      <c r="ROC57" s="748"/>
      <c r="ROD57" s="748"/>
      <c r="ROE57" s="747"/>
      <c r="ROF57" s="748"/>
      <c r="ROG57" s="748"/>
      <c r="ROH57" s="748"/>
      <c r="ROI57" s="748"/>
      <c r="ROJ57" s="748"/>
      <c r="ROK57" s="748"/>
      <c r="ROL57" s="748"/>
      <c r="ROM57" s="748"/>
      <c r="RON57" s="748"/>
      <c r="ROO57" s="748"/>
      <c r="ROP57" s="748"/>
      <c r="ROQ57" s="748"/>
      <c r="ROR57" s="748"/>
      <c r="ROS57" s="748"/>
      <c r="ROT57" s="748"/>
      <c r="ROU57" s="748"/>
      <c r="ROV57" s="748"/>
      <c r="ROW57" s="748"/>
      <c r="ROX57" s="748"/>
      <c r="ROY57" s="748"/>
      <c r="ROZ57" s="748"/>
      <c r="RPA57" s="748"/>
      <c r="RPB57" s="748"/>
      <c r="RPC57" s="748"/>
      <c r="RPD57" s="748"/>
      <c r="RPE57" s="748"/>
      <c r="RPF57" s="748"/>
      <c r="RPG57" s="748"/>
      <c r="RPH57" s="748"/>
      <c r="RPI57" s="748"/>
      <c r="RPJ57" s="747"/>
      <c r="RPK57" s="748"/>
      <c r="RPL57" s="748"/>
      <c r="RPM57" s="748"/>
      <c r="RPN57" s="748"/>
      <c r="RPO57" s="748"/>
      <c r="RPP57" s="748"/>
      <c r="RPQ57" s="748"/>
      <c r="RPR57" s="748"/>
      <c r="RPS57" s="748"/>
      <c r="RPT57" s="748"/>
      <c r="RPU57" s="748"/>
      <c r="RPV57" s="748"/>
      <c r="RPW57" s="748"/>
      <c r="RPX57" s="748"/>
      <c r="RPY57" s="748"/>
      <c r="RPZ57" s="748"/>
      <c r="RQA57" s="748"/>
      <c r="RQB57" s="748"/>
      <c r="RQC57" s="748"/>
      <c r="RQD57" s="748"/>
      <c r="RQE57" s="748"/>
      <c r="RQF57" s="748"/>
      <c r="RQG57" s="748"/>
      <c r="RQH57" s="748"/>
      <c r="RQI57" s="748"/>
      <c r="RQJ57" s="748"/>
      <c r="RQK57" s="748"/>
      <c r="RQL57" s="748"/>
      <c r="RQM57" s="748"/>
      <c r="RQN57" s="748"/>
      <c r="RQO57" s="747"/>
      <c r="RQP57" s="748"/>
      <c r="RQQ57" s="748"/>
      <c r="RQR57" s="748"/>
      <c r="RQS57" s="748"/>
      <c r="RQT57" s="748"/>
      <c r="RQU57" s="748"/>
      <c r="RQV57" s="748"/>
      <c r="RQW57" s="748"/>
      <c r="RQX57" s="748"/>
      <c r="RQY57" s="748"/>
      <c r="RQZ57" s="748"/>
      <c r="RRA57" s="748"/>
      <c r="RRB57" s="748"/>
      <c r="RRC57" s="748"/>
      <c r="RRD57" s="748"/>
      <c r="RRE57" s="748"/>
      <c r="RRF57" s="748"/>
      <c r="RRG57" s="748"/>
      <c r="RRH57" s="748"/>
      <c r="RRI57" s="748"/>
      <c r="RRJ57" s="748"/>
      <c r="RRK57" s="748"/>
      <c r="RRL57" s="748"/>
      <c r="RRM57" s="748"/>
      <c r="RRN57" s="748"/>
      <c r="RRO57" s="748"/>
      <c r="RRP57" s="748"/>
      <c r="RRQ57" s="748"/>
      <c r="RRR57" s="748"/>
      <c r="RRS57" s="748"/>
      <c r="RRT57" s="747"/>
      <c r="RRU57" s="748"/>
      <c r="RRV57" s="748"/>
      <c r="RRW57" s="748"/>
      <c r="RRX57" s="748"/>
      <c r="RRY57" s="748"/>
      <c r="RRZ57" s="748"/>
      <c r="RSA57" s="748"/>
      <c r="RSB57" s="748"/>
      <c r="RSC57" s="748"/>
      <c r="RSD57" s="748"/>
      <c r="RSE57" s="748"/>
      <c r="RSF57" s="748"/>
      <c r="RSG57" s="748"/>
      <c r="RSH57" s="748"/>
      <c r="RSI57" s="748"/>
      <c r="RSJ57" s="748"/>
      <c r="RSK57" s="748"/>
      <c r="RSL57" s="748"/>
      <c r="RSM57" s="748"/>
      <c r="RSN57" s="748"/>
      <c r="RSO57" s="748"/>
      <c r="RSP57" s="748"/>
      <c r="RSQ57" s="748"/>
      <c r="RSR57" s="748"/>
      <c r="RSS57" s="748"/>
      <c r="RST57" s="748"/>
      <c r="RSU57" s="748"/>
      <c r="RSV57" s="748"/>
      <c r="RSW57" s="748"/>
      <c r="RSX57" s="748"/>
      <c r="RSY57" s="747"/>
      <c r="RSZ57" s="748"/>
      <c r="RTA57" s="748"/>
      <c r="RTB57" s="748"/>
      <c r="RTC57" s="748"/>
      <c r="RTD57" s="748"/>
      <c r="RTE57" s="748"/>
      <c r="RTF57" s="748"/>
      <c r="RTG57" s="748"/>
      <c r="RTH57" s="748"/>
      <c r="RTI57" s="748"/>
      <c r="RTJ57" s="748"/>
      <c r="RTK57" s="748"/>
      <c r="RTL57" s="748"/>
      <c r="RTM57" s="748"/>
      <c r="RTN57" s="748"/>
      <c r="RTO57" s="748"/>
      <c r="RTP57" s="748"/>
      <c r="RTQ57" s="748"/>
      <c r="RTR57" s="748"/>
      <c r="RTS57" s="748"/>
      <c r="RTT57" s="748"/>
      <c r="RTU57" s="748"/>
      <c r="RTV57" s="748"/>
      <c r="RTW57" s="748"/>
      <c r="RTX57" s="748"/>
      <c r="RTY57" s="748"/>
      <c r="RTZ57" s="748"/>
      <c r="RUA57" s="748"/>
      <c r="RUB57" s="748"/>
      <c r="RUC57" s="748"/>
      <c r="RUD57" s="747"/>
      <c r="RUE57" s="748"/>
      <c r="RUF57" s="748"/>
      <c r="RUG57" s="748"/>
      <c r="RUH57" s="748"/>
      <c r="RUI57" s="748"/>
      <c r="RUJ57" s="748"/>
      <c r="RUK57" s="748"/>
      <c r="RUL57" s="748"/>
      <c r="RUM57" s="748"/>
      <c r="RUN57" s="748"/>
      <c r="RUO57" s="748"/>
      <c r="RUP57" s="748"/>
      <c r="RUQ57" s="748"/>
      <c r="RUR57" s="748"/>
      <c r="RUS57" s="748"/>
      <c r="RUT57" s="748"/>
      <c r="RUU57" s="748"/>
      <c r="RUV57" s="748"/>
      <c r="RUW57" s="748"/>
      <c r="RUX57" s="748"/>
      <c r="RUY57" s="748"/>
      <c r="RUZ57" s="748"/>
      <c r="RVA57" s="748"/>
      <c r="RVB57" s="748"/>
      <c r="RVC57" s="748"/>
      <c r="RVD57" s="748"/>
      <c r="RVE57" s="748"/>
      <c r="RVF57" s="748"/>
      <c r="RVG57" s="748"/>
      <c r="RVH57" s="748"/>
      <c r="RVI57" s="747"/>
      <c r="RVJ57" s="748"/>
      <c r="RVK57" s="748"/>
      <c r="RVL57" s="748"/>
      <c r="RVM57" s="748"/>
      <c r="RVN57" s="748"/>
      <c r="RVO57" s="748"/>
      <c r="RVP57" s="748"/>
      <c r="RVQ57" s="748"/>
      <c r="RVR57" s="748"/>
      <c r="RVS57" s="748"/>
      <c r="RVT57" s="748"/>
      <c r="RVU57" s="748"/>
      <c r="RVV57" s="748"/>
      <c r="RVW57" s="748"/>
      <c r="RVX57" s="748"/>
      <c r="RVY57" s="748"/>
      <c r="RVZ57" s="748"/>
      <c r="RWA57" s="748"/>
      <c r="RWB57" s="748"/>
      <c r="RWC57" s="748"/>
      <c r="RWD57" s="748"/>
      <c r="RWE57" s="748"/>
      <c r="RWF57" s="748"/>
      <c r="RWG57" s="748"/>
      <c r="RWH57" s="748"/>
      <c r="RWI57" s="748"/>
      <c r="RWJ57" s="748"/>
      <c r="RWK57" s="748"/>
      <c r="RWL57" s="748"/>
      <c r="RWM57" s="748"/>
      <c r="RWN57" s="747"/>
      <c r="RWO57" s="748"/>
      <c r="RWP57" s="748"/>
      <c r="RWQ57" s="748"/>
      <c r="RWR57" s="748"/>
      <c r="RWS57" s="748"/>
      <c r="RWT57" s="748"/>
      <c r="RWU57" s="748"/>
      <c r="RWV57" s="748"/>
      <c r="RWW57" s="748"/>
      <c r="RWX57" s="748"/>
      <c r="RWY57" s="748"/>
      <c r="RWZ57" s="748"/>
      <c r="RXA57" s="748"/>
      <c r="RXB57" s="748"/>
      <c r="RXC57" s="748"/>
      <c r="RXD57" s="748"/>
      <c r="RXE57" s="748"/>
      <c r="RXF57" s="748"/>
      <c r="RXG57" s="748"/>
      <c r="RXH57" s="748"/>
      <c r="RXI57" s="748"/>
      <c r="RXJ57" s="748"/>
      <c r="RXK57" s="748"/>
      <c r="RXL57" s="748"/>
      <c r="RXM57" s="748"/>
      <c r="RXN57" s="748"/>
      <c r="RXO57" s="748"/>
      <c r="RXP57" s="748"/>
      <c r="RXQ57" s="748"/>
      <c r="RXR57" s="748"/>
      <c r="RXS57" s="747"/>
      <c r="RXT57" s="748"/>
      <c r="RXU57" s="748"/>
      <c r="RXV57" s="748"/>
      <c r="RXW57" s="748"/>
      <c r="RXX57" s="748"/>
      <c r="RXY57" s="748"/>
      <c r="RXZ57" s="748"/>
      <c r="RYA57" s="748"/>
      <c r="RYB57" s="748"/>
      <c r="RYC57" s="748"/>
      <c r="RYD57" s="748"/>
      <c r="RYE57" s="748"/>
      <c r="RYF57" s="748"/>
      <c r="RYG57" s="748"/>
      <c r="RYH57" s="748"/>
      <c r="RYI57" s="748"/>
      <c r="RYJ57" s="748"/>
      <c r="RYK57" s="748"/>
      <c r="RYL57" s="748"/>
      <c r="RYM57" s="748"/>
      <c r="RYN57" s="748"/>
      <c r="RYO57" s="748"/>
      <c r="RYP57" s="748"/>
      <c r="RYQ57" s="748"/>
      <c r="RYR57" s="748"/>
      <c r="RYS57" s="748"/>
      <c r="RYT57" s="748"/>
      <c r="RYU57" s="748"/>
      <c r="RYV57" s="748"/>
      <c r="RYW57" s="748"/>
      <c r="RYX57" s="747"/>
      <c r="RYY57" s="748"/>
      <c r="RYZ57" s="748"/>
      <c r="RZA57" s="748"/>
      <c r="RZB57" s="748"/>
      <c r="RZC57" s="748"/>
      <c r="RZD57" s="748"/>
      <c r="RZE57" s="748"/>
      <c r="RZF57" s="748"/>
      <c r="RZG57" s="748"/>
      <c r="RZH57" s="748"/>
      <c r="RZI57" s="748"/>
      <c r="RZJ57" s="748"/>
      <c r="RZK57" s="748"/>
      <c r="RZL57" s="748"/>
      <c r="RZM57" s="748"/>
      <c r="RZN57" s="748"/>
      <c r="RZO57" s="748"/>
      <c r="RZP57" s="748"/>
      <c r="RZQ57" s="748"/>
      <c r="RZR57" s="748"/>
      <c r="RZS57" s="748"/>
      <c r="RZT57" s="748"/>
      <c r="RZU57" s="748"/>
      <c r="RZV57" s="748"/>
      <c r="RZW57" s="748"/>
      <c r="RZX57" s="748"/>
      <c r="RZY57" s="748"/>
      <c r="RZZ57" s="748"/>
      <c r="SAA57" s="748"/>
      <c r="SAB57" s="748"/>
      <c r="SAC57" s="747"/>
      <c r="SAD57" s="748"/>
      <c r="SAE57" s="748"/>
      <c r="SAF57" s="748"/>
      <c r="SAG57" s="748"/>
      <c r="SAH57" s="748"/>
      <c r="SAI57" s="748"/>
      <c r="SAJ57" s="748"/>
      <c r="SAK57" s="748"/>
      <c r="SAL57" s="748"/>
      <c r="SAM57" s="748"/>
      <c r="SAN57" s="748"/>
      <c r="SAO57" s="748"/>
      <c r="SAP57" s="748"/>
      <c r="SAQ57" s="748"/>
      <c r="SAR57" s="748"/>
      <c r="SAS57" s="748"/>
      <c r="SAT57" s="748"/>
      <c r="SAU57" s="748"/>
      <c r="SAV57" s="748"/>
      <c r="SAW57" s="748"/>
      <c r="SAX57" s="748"/>
      <c r="SAY57" s="748"/>
      <c r="SAZ57" s="748"/>
      <c r="SBA57" s="748"/>
      <c r="SBB57" s="748"/>
      <c r="SBC57" s="748"/>
      <c r="SBD57" s="748"/>
      <c r="SBE57" s="748"/>
      <c r="SBF57" s="748"/>
      <c r="SBG57" s="748"/>
      <c r="SBH57" s="747"/>
      <c r="SBI57" s="748"/>
      <c r="SBJ57" s="748"/>
      <c r="SBK57" s="748"/>
      <c r="SBL57" s="748"/>
      <c r="SBM57" s="748"/>
      <c r="SBN57" s="748"/>
      <c r="SBO57" s="748"/>
      <c r="SBP57" s="748"/>
      <c r="SBQ57" s="748"/>
      <c r="SBR57" s="748"/>
      <c r="SBS57" s="748"/>
      <c r="SBT57" s="748"/>
      <c r="SBU57" s="748"/>
      <c r="SBV57" s="748"/>
      <c r="SBW57" s="748"/>
      <c r="SBX57" s="748"/>
      <c r="SBY57" s="748"/>
      <c r="SBZ57" s="748"/>
      <c r="SCA57" s="748"/>
      <c r="SCB57" s="748"/>
      <c r="SCC57" s="748"/>
      <c r="SCD57" s="748"/>
      <c r="SCE57" s="748"/>
      <c r="SCF57" s="748"/>
      <c r="SCG57" s="748"/>
      <c r="SCH57" s="748"/>
      <c r="SCI57" s="748"/>
      <c r="SCJ57" s="748"/>
      <c r="SCK57" s="748"/>
      <c r="SCL57" s="748"/>
      <c r="SCM57" s="747"/>
      <c r="SCN57" s="748"/>
      <c r="SCO57" s="748"/>
      <c r="SCP57" s="748"/>
      <c r="SCQ57" s="748"/>
      <c r="SCR57" s="748"/>
      <c r="SCS57" s="748"/>
      <c r="SCT57" s="748"/>
      <c r="SCU57" s="748"/>
      <c r="SCV57" s="748"/>
      <c r="SCW57" s="748"/>
      <c r="SCX57" s="748"/>
      <c r="SCY57" s="748"/>
      <c r="SCZ57" s="748"/>
      <c r="SDA57" s="748"/>
      <c r="SDB57" s="748"/>
      <c r="SDC57" s="748"/>
      <c r="SDD57" s="748"/>
      <c r="SDE57" s="748"/>
      <c r="SDF57" s="748"/>
      <c r="SDG57" s="748"/>
      <c r="SDH57" s="748"/>
      <c r="SDI57" s="748"/>
      <c r="SDJ57" s="748"/>
      <c r="SDK57" s="748"/>
      <c r="SDL57" s="748"/>
      <c r="SDM57" s="748"/>
      <c r="SDN57" s="748"/>
      <c r="SDO57" s="748"/>
      <c r="SDP57" s="748"/>
      <c r="SDQ57" s="748"/>
      <c r="SDR57" s="747"/>
      <c r="SDS57" s="748"/>
      <c r="SDT57" s="748"/>
      <c r="SDU57" s="748"/>
      <c r="SDV57" s="748"/>
      <c r="SDW57" s="748"/>
      <c r="SDX57" s="748"/>
      <c r="SDY57" s="748"/>
      <c r="SDZ57" s="748"/>
      <c r="SEA57" s="748"/>
      <c r="SEB57" s="748"/>
      <c r="SEC57" s="748"/>
      <c r="SED57" s="748"/>
      <c r="SEE57" s="748"/>
      <c r="SEF57" s="748"/>
      <c r="SEG57" s="748"/>
      <c r="SEH57" s="748"/>
      <c r="SEI57" s="748"/>
      <c r="SEJ57" s="748"/>
      <c r="SEK57" s="748"/>
      <c r="SEL57" s="748"/>
      <c r="SEM57" s="748"/>
      <c r="SEN57" s="748"/>
      <c r="SEO57" s="748"/>
      <c r="SEP57" s="748"/>
      <c r="SEQ57" s="748"/>
      <c r="SER57" s="748"/>
      <c r="SES57" s="748"/>
      <c r="SET57" s="748"/>
      <c r="SEU57" s="748"/>
      <c r="SEV57" s="748"/>
      <c r="SEW57" s="747"/>
      <c r="SEX57" s="748"/>
      <c r="SEY57" s="748"/>
      <c r="SEZ57" s="748"/>
      <c r="SFA57" s="748"/>
      <c r="SFB57" s="748"/>
      <c r="SFC57" s="748"/>
      <c r="SFD57" s="748"/>
      <c r="SFE57" s="748"/>
      <c r="SFF57" s="748"/>
      <c r="SFG57" s="748"/>
      <c r="SFH57" s="748"/>
      <c r="SFI57" s="748"/>
      <c r="SFJ57" s="748"/>
      <c r="SFK57" s="748"/>
      <c r="SFL57" s="748"/>
      <c r="SFM57" s="748"/>
      <c r="SFN57" s="748"/>
      <c r="SFO57" s="748"/>
      <c r="SFP57" s="748"/>
      <c r="SFQ57" s="748"/>
      <c r="SFR57" s="748"/>
      <c r="SFS57" s="748"/>
      <c r="SFT57" s="748"/>
      <c r="SFU57" s="748"/>
      <c r="SFV57" s="748"/>
      <c r="SFW57" s="748"/>
      <c r="SFX57" s="748"/>
      <c r="SFY57" s="748"/>
      <c r="SFZ57" s="748"/>
      <c r="SGA57" s="748"/>
      <c r="SGB57" s="747"/>
      <c r="SGC57" s="748"/>
      <c r="SGD57" s="748"/>
      <c r="SGE57" s="748"/>
      <c r="SGF57" s="748"/>
      <c r="SGG57" s="748"/>
      <c r="SGH57" s="748"/>
      <c r="SGI57" s="748"/>
      <c r="SGJ57" s="748"/>
      <c r="SGK57" s="748"/>
      <c r="SGL57" s="748"/>
      <c r="SGM57" s="748"/>
      <c r="SGN57" s="748"/>
      <c r="SGO57" s="748"/>
      <c r="SGP57" s="748"/>
      <c r="SGQ57" s="748"/>
      <c r="SGR57" s="748"/>
      <c r="SGS57" s="748"/>
      <c r="SGT57" s="748"/>
      <c r="SGU57" s="748"/>
      <c r="SGV57" s="748"/>
      <c r="SGW57" s="748"/>
      <c r="SGX57" s="748"/>
      <c r="SGY57" s="748"/>
      <c r="SGZ57" s="748"/>
      <c r="SHA57" s="748"/>
      <c r="SHB57" s="748"/>
      <c r="SHC57" s="748"/>
      <c r="SHD57" s="748"/>
      <c r="SHE57" s="748"/>
      <c r="SHF57" s="748"/>
      <c r="SHG57" s="747"/>
      <c r="SHH57" s="748"/>
      <c r="SHI57" s="748"/>
      <c r="SHJ57" s="748"/>
      <c r="SHK57" s="748"/>
      <c r="SHL57" s="748"/>
      <c r="SHM57" s="748"/>
      <c r="SHN57" s="748"/>
      <c r="SHO57" s="748"/>
      <c r="SHP57" s="748"/>
      <c r="SHQ57" s="748"/>
      <c r="SHR57" s="748"/>
      <c r="SHS57" s="748"/>
      <c r="SHT57" s="748"/>
      <c r="SHU57" s="748"/>
      <c r="SHV57" s="748"/>
      <c r="SHW57" s="748"/>
      <c r="SHX57" s="748"/>
      <c r="SHY57" s="748"/>
      <c r="SHZ57" s="748"/>
      <c r="SIA57" s="748"/>
      <c r="SIB57" s="748"/>
      <c r="SIC57" s="748"/>
      <c r="SID57" s="748"/>
      <c r="SIE57" s="748"/>
      <c r="SIF57" s="748"/>
      <c r="SIG57" s="748"/>
      <c r="SIH57" s="748"/>
      <c r="SII57" s="748"/>
      <c r="SIJ57" s="748"/>
      <c r="SIK57" s="748"/>
      <c r="SIL57" s="747"/>
      <c r="SIM57" s="748"/>
      <c r="SIN57" s="748"/>
      <c r="SIO57" s="748"/>
      <c r="SIP57" s="748"/>
      <c r="SIQ57" s="748"/>
      <c r="SIR57" s="748"/>
      <c r="SIS57" s="748"/>
      <c r="SIT57" s="748"/>
      <c r="SIU57" s="748"/>
      <c r="SIV57" s="748"/>
      <c r="SIW57" s="748"/>
      <c r="SIX57" s="748"/>
      <c r="SIY57" s="748"/>
      <c r="SIZ57" s="748"/>
      <c r="SJA57" s="748"/>
      <c r="SJB57" s="748"/>
      <c r="SJC57" s="748"/>
      <c r="SJD57" s="748"/>
      <c r="SJE57" s="748"/>
      <c r="SJF57" s="748"/>
      <c r="SJG57" s="748"/>
      <c r="SJH57" s="748"/>
      <c r="SJI57" s="748"/>
      <c r="SJJ57" s="748"/>
      <c r="SJK57" s="748"/>
      <c r="SJL57" s="748"/>
      <c r="SJM57" s="748"/>
      <c r="SJN57" s="748"/>
      <c r="SJO57" s="748"/>
      <c r="SJP57" s="748"/>
      <c r="SJQ57" s="747"/>
      <c r="SJR57" s="748"/>
      <c r="SJS57" s="748"/>
      <c r="SJT57" s="748"/>
      <c r="SJU57" s="748"/>
      <c r="SJV57" s="748"/>
      <c r="SJW57" s="748"/>
      <c r="SJX57" s="748"/>
      <c r="SJY57" s="748"/>
      <c r="SJZ57" s="748"/>
      <c r="SKA57" s="748"/>
      <c r="SKB57" s="748"/>
      <c r="SKC57" s="748"/>
      <c r="SKD57" s="748"/>
      <c r="SKE57" s="748"/>
      <c r="SKF57" s="748"/>
      <c r="SKG57" s="748"/>
      <c r="SKH57" s="748"/>
      <c r="SKI57" s="748"/>
      <c r="SKJ57" s="748"/>
      <c r="SKK57" s="748"/>
      <c r="SKL57" s="748"/>
      <c r="SKM57" s="748"/>
      <c r="SKN57" s="748"/>
      <c r="SKO57" s="748"/>
      <c r="SKP57" s="748"/>
      <c r="SKQ57" s="748"/>
      <c r="SKR57" s="748"/>
      <c r="SKS57" s="748"/>
      <c r="SKT57" s="748"/>
      <c r="SKU57" s="748"/>
      <c r="SKV57" s="747"/>
      <c r="SKW57" s="748"/>
      <c r="SKX57" s="748"/>
      <c r="SKY57" s="748"/>
      <c r="SKZ57" s="748"/>
      <c r="SLA57" s="748"/>
      <c r="SLB57" s="748"/>
      <c r="SLC57" s="748"/>
      <c r="SLD57" s="748"/>
      <c r="SLE57" s="748"/>
      <c r="SLF57" s="748"/>
      <c r="SLG57" s="748"/>
      <c r="SLH57" s="748"/>
      <c r="SLI57" s="748"/>
      <c r="SLJ57" s="748"/>
      <c r="SLK57" s="748"/>
      <c r="SLL57" s="748"/>
      <c r="SLM57" s="748"/>
      <c r="SLN57" s="748"/>
      <c r="SLO57" s="748"/>
      <c r="SLP57" s="748"/>
      <c r="SLQ57" s="748"/>
      <c r="SLR57" s="748"/>
      <c r="SLS57" s="748"/>
      <c r="SLT57" s="748"/>
      <c r="SLU57" s="748"/>
      <c r="SLV57" s="748"/>
      <c r="SLW57" s="748"/>
      <c r="SLX57" s="748"/>
      <c r="SLY57" s="748"/>
      <c r="SLZ57" s="748"/>
      <c r="SMA57" s="747"/>
      <c r="SMB57" s="748"/>
      <c r="SMC57" s="748"/>
      <c r="SMD57" s="748"/>
      <c r="SME57" s="748"/>
      <c r="SMF57" s="748"/>
      <c r="SMG57" s="748"/>
      <c r="SMH57" s="748"/>
      <c r="SMI57" s="748"/>
      <c r="SMJ57" s="748"/>
      <c r="SMK57" s="748"/>
      <c r="SML57" s="748"/>
      <c r="SMM57" s="748"/>
      <c r="SMN57" s="748"/>
      <c r="SMO57" s="748"/>
      <c r="SMP57" s="748"/>
      <c r="SMQ57" s="748"/>
      <c r="SMR57" s="748"/>
      <c r="SMS57" s="748"/>
      <c r="SMT57" s="748"/>
      <c r="SMU57" s="748"/>
      <c r="SMV57" s="748"/>
      <c r="SMW57" s="748"/>
      <c r="SMX57" s="748"/>
      <c r="SMY57" s="748"/>
      <c r="SMZ57" s="748"/>
      <c r="SNA57" s="748"/>
      <c r="SNB57" s="748"/>
      <c r="SNC57" s="748"/>
      <c r="SND57" s="748"/>
      <c r="SNE57" s="748"/>
      <c r="SNF57" s="747"/>
      <c r="SNG57" s="748"/>
      <c r="SNH57" s="748"/>
      <c r="SNI57" s="748"/>
      <c r="SNJ57" s="748"/>
      <c r="SNK57" s="748"/>
      <c r="SNL57" s="748"/>
      <c r="SNM57" s="748"/>
      <c r="SNN57" s="748"/>
      <c r="SNO57" s="748"/>
      <c r="SNP57" s="748"/>
      <c r="SNQ57" s="748"/>
      <c r="SNR57" s="748"/>
      <c r="SNS57" s="748"/>
      <c r="SNT57" s="748"/>
      <c r="SNU57" s="748"/>
      <c r="SNV57" s="748"/>
      <c r="SNW57" s="748"/>
      <c r="SNX57" s="748"/>
      <c r="SNY57" s="748"/>
      <c r="SNZ57" s="748"/>
      <c r="SOA57" s="748"/>
      <c r="SOB57" s="748"/>
      <c r="SOC57" s="748"/>
      <c r="SOD57" s="748"/>
      <c r="SOE57" s="748"/>
      <c r="SOF57" s="748"/>
      <c r="SOG57" s="748"/>
      <c r="SOH57" s="748"/>
      <c r="SOI57" s="748"/>
      <c r="SOJ57" s="748"/>
      <c r="SOK57" s="747"/>
      <c r="SOL57" s="748"/>
      <c r="SOM57" s="748"/>
      <c r="SON57" s="748"/>
      <c r="SOO57" s="748"/>
      <c r="SOP57" s="748"/>
      <c r="SOQ57" s="748"/>
      <c r="SOR57" s="748"/>
      <c r="SOS57" s="748"/>
      <c r="SOT57" s="748"/>
      <c r="SOU57" s="748"/>
      <c r="SOV57" s="748"/>
      <c r="SOW57" s="748"/>
      <c r="SOX57" s="748"/>
      <c r="SOY57" s="748"/>
      <c r="SOZ57" s="748"/>
      <c r="SPA57" s="748"/>
      <c r="SPB57" s="748"/>
      <c r="SPC57" s="748"/>
      <c r="SPD57" s="748"/>
      <c r="SPE57" s="748"/>
      <c r="SPF57" s="748"/>
      <c r="SPG57" s="748"/>
      <c r="SPH57" s="748"/>
      <c r="SPI57" s="748"/>
      <c r="SPJ57" s="748"/>
      <c r="SPK57" s="748"/>
      <c r="SPL57" s="748"/>
      <c r="SPM57" s="748"/>
      <c r="SPN57" s="748"/>
      <c r="SPO57" s="748"/>
      <c r="SPP57" s="747"/>
      <c r="SPQ57" s="748"/>
      <c r="SPR57" s="748"/>
      <c r="SPS57" s="748"/>
      <c r="SPT57" s="748"/>
      <c r="SPU57" s="748"/>
      <c r="SPV57" s="748"/>
      <c r="SPW57" s="748"/>
      <c r="SPX57" s="748"/>
      <c r="SPY57" s="748"/>
      <c r="SPZ57" s="748"/>
      <c r="SQA57" s="748"/>
      <c r="SQB57" s="748"/>
      <c r="SQC57" s="748"/>
      <c r="SQD57" s="748"/>
      <c r="SQE57" s="748"/>
      <c r="SQF57" s="748"/>
      <c r="SQG57" s="748"/>
      <c r="SQH57" s="748"/>
      <c r="SQI57" s="748"/>
      <c r="SQJ57" s="748"/>
      <c r="SQK57" s="748"/>
      <c r="SQL57" s="748"/>
      <c r="SQM57" s="748"/>
      <c r="SQN57" s="748"/>
      <c r="SQO57" s="748"/>
      <c r="SQP57" s="748"/>
      <c r="SQQ57" s="748"/>
      <c r="SQR57" s="748"/>
      <c r="SQS57" s="748"/>
      <c r="SQT57" s="748"/>
      <c r="SQU57" s="747"/>
      <c r="SQV57" s="748"/>
      <c r="SQW57" s="748"/>
      <c r="SQX57" s="748"/>
      <c r="SQY57" s="748"/>
      <c r="SQZ57" s="748"/>
      <c r="SRA57" s="748"/>
      <c r="SRB57" s="748"/>
      <c r="SRC57" s="748"/>
      <c r="SRD57" s="748"/>
      <c r="SRE57" s="748"/>
      <c r="SRF57" s="748"/>
      <c r="SRG57" s="748"/>
      <c r="SRH57" s="748"/>
      <c r="SRI57" s="748"/>
      <c r="SRJ57" s="748"/>
      <c r="SRK57" s="748"/>
      <c r="SRL57" s="748"/>
      <c r="SRM57" s="748"/>
      <c r="SRN57" s="748"/>
      <c r="SRO57" s="748"/>
      <c r="SRP57" s="748"/>
      <c r="SRQ57" s="748"/>
      <c r="SRR57" s="748"/>
      <c r="SRS57" s="748"/>
      <c r="SRT57" s="748"/>
      <c r="SRU57" s="748"/>
      <c r="SRV57" s="748"/>
      <c r="SRW57" s="748"/>
      <c r="SRX57" s="748"/>
      <c r="SRY57" s="748"/>
      <c r="SRZ57" s="747"/>
      <c r="SSA57" s="748"/>
      <c r="SSB57" s="748"/>
      <c r="SSC57" s="748"/>
      <c r="SSD57" s="748"/>
      <c r="SSE57" s="748"/>
      <c r="SSF57" s="748"/>
      <c r="SSG57" s="748"/>
      <c r="SSH57" s="748"/>
      <c r="SSI57" s="748"/>
      <c r="SSJ57" s="748"/>
      <c r="SSK57" s="748"/>
      <c r="SSL57" s="748"/>
      <c r="SSM57" s="748"/>
      <c r="SSN57" s="748"/>
      <c r="SSO57" s="748"/>
      <c r="SSP57" s="748"/>
      <c r="SSQ57" s="748"/>
      <c r="SSR57" s="748"/>
      <c r="SSS57" s="748"/>
      <c r="SST57" s="748"/>
      <c r="SSU57" s="748"/>
      <c r="SSV57" s="748"/>
      <c r="SSW57" s="748"/>
      <c r="SSX57" s="748"/>
      <c r="SSY57" s="748"/>
      <c r="SSZ57" s="748"/>
      <c r="STA57" s="748"/>
      <c r="STB57" s="748"/>
      <c r="STC57" s="748"/>
      <c r="STD57" s="748"/>
      <c r="STE57" s="747"/>
      <c r="STF57" s="748"/>
      <c r="STG57" s="748"/>
      <c r="STH57" s="748"/>
      <c r="STI57" s="748"/>
      <c r="STJ57" s="748"/>
      <c r="STK57" s="748"/>
      <c r="STL57" s="748"/>
      <c r="STM57" s="748"/>
      <c r="STN57" s="748"/>
      <c r="STO57" s="748"/>
      <c r="STP57" s="748"/>
      <c r="STQ57" s="748"/>
      <c r="STR57" s="748"/>
      <c r="STS57" s="748"/>
      <c r="STT57" s="748"/>
      <c r="STU57" s="748"/>
      <c r="STV57" s="748"/>
      <c r="STW57" s="748"/>
      <c r="STX57" s="748"/>
      <c r="STY57" s="748"/>
      <c r="STZ57" s="748"/>
      <c r="SUA57" s="748"/>
      <c r="SUB57" s="748"/>
      <c r="SUC57" s="748"/>
      <c r="SUD57" s="748"/>
      <c r="SUE57" s="748"/>
      <c r="SUF57" s="748"/>
      <c r="SUG57" s="748"/>
      <c r="SUH57" s="748"/>
      <c r="SUI57" s="748"/>
      <c r="SUJ57" s="747"/>
      <c r="SUK57" s="748"/>
      <c r="SUL57" s="748"/>
      <c r="SUM57" s="748"/>
      <c r="SUN57" s="748"/>
      <c r="SUO57" s="748"/>
      <c r="SUP57" s="748"/>
      <c r="SUQ57" s="748"/>
      <c r="SUR57" s="748"/>
      <c r="SUS57" s="748"/>
      <c r="SUT57" s="748"/>
      <c r="SUU57" s="748"/>
      <c r="SUV57" s="748"/>
      <c r="SUW57" s="748"/>
      <c r="SUX57" s="748"/>
      <c r="SUY57" s="748"/>
      <c r="SUZ57" s="748"/>
      <c r="SVA57" s="748"/>
      <c r="SVB57" s="748"/>
      <c r="SVC57" s="748"/>
      <c r="SVD57" s="748"/>
      <c r="SVE57" s="748"/>
      <c r="SVF57" s="748"/>
      <c r="SVG57" s="748"/>
      <c r="SVH57" s="748"/>
      <c r="SVI57" s="748"/>
      <c r="SVJ57" s="748"/>
      <c r="SVK57" s="748"/>
      <c r="SVL57" s="748"/>
      <c r="SVM57" s="748"/>
      <c r="SVN57" s="748"/>
      <c r="SVO57" s="747"/>
      <c r="SVP57" s="748"/>
      <c r="SVQ57" s="748"/>
      <c r="SVR57" s="748"/>
      <c r="SVS57" s="748"/>
      <c r="SVT57" s="748"/>
      <c r="SVU57" s="748"/>
      <c r="SVV57" s="748"/>
      <c r="SVW57" s="748"/>
      <c r="SVX57" s="748"/>
      <c r="SVY57" s="748"/>
      <c r="SVZ57" s="748"/>
      <c r="SWA57" s="748"/>
      <c r="SWB57" s="748"/>
      <c r="SWC57" s="748"/>
      <c r="SWD57" s="748"/>
      <c r="SWE57" s="748"/>
      <c r="SWF57" s="748"/>
      <c r="SWG57" s="748"/>
      <c r="SWH57" s="748"/>
      <c r="SWI57" s="748"/>
      <c r="SWJ57" s="748"/>
      <c r="SWK57" s="748"/>
      <c r="SWL57" s="748"/>
      <c r="SWM57" s="748"/>
      <c r="SWN57" s="748"/>
      <c r="SWO57" s="748"/>
      <c r="SWP57" s="748"/>
      <c r="SWQ57" s="748"/>
      <c r="SWR57" s="748"/>
      <c r="SWS57" s="748"/>
      <c r="SWT57" s="747"/>
      <c r="SWU57" s="748"/>
      <c r="SWV57" s="748"/>
      <c r="SWW57" s="748"/>
      <c r="SWX57" s="748"/>
      <c r="SWY57" s="748"/>
      <c r="SWZ57" s="748"/>
      <c r="SXA57" s="748"/>
      <c r="SXB57" s="748"/>
      <c r="SXC57" s="748"/>
      <c r="SXD57" s="748"/>
      <c r="SXE57" s="748"/>
      <c r="SXF57" s="748"/>
      <c r="SXG57" s="748"/>
      <c r="SXH57" s="748"/>
      <c r="SXI57" s="748"/>
      <c r="SXJ57" s="748"/>
      <c r="SXK57" s="748"/>
      <c r="SXL57" s="748"/>
      <c r="SXM57" s="748"/>
      <c r="SXN57" s="748"/>
      <c r="SXO57" s="748"/>
      <c r="SXP57" s="748"/>
      <c r="SXQ57" s="748"/>
      <c r="SXR57" s="748"/>
      <c r="SXS57" s="748"/>
      <c r="SXT57" s="748"/>
      <c r="SXU57" s="748"/>
      <c r="SXV57" s="748"/>
      <c r="SXW57" s="748"/>
      <c r="SXX57" s="748"/>
      <c r="SXY57" s="747"/>
      <c r="SXZ57" s="748"/>
      <c r="SYA57" s="748"/>
      <c r="SYB57" s="748"/>
      <c r="SYC57" s="748"/>
      <c r="SYD57" s="748"/>
      <c r="SYE57" s="748"/>
      <c r="SYF57" s="748"/>
      <c r="SYG57" s="748"/>
      <c r="SYH57" s="748"/>
      <c r="SYI57" s="748"/>
      <c r="SYJ57" s="748"/>
      <c r="SYK57" s="748"/>
      <c r="SYL57" s="748"/>
      <c r="SYM57" s="748"/>
      <c r="SYN57" s="748"/>
      <c r="SYO57" s="748"/>
      <c r="SYP57" s="748"/>
      <c r="SYQ57" s="748"/>
      <c r="SYR57" s="748"/>
      <c r="SYS57" s="748"/>
      <c r="SYT57" s="748"/>
      <c r="SYU57" s="748"/>
      <c r="SYV57" s="748"/>
      <c r="SYW57" s="748"/>
      <c r="SYX57" s="748"/>
      <c r="SYY57" s="748"/>
      <c r="SYZ57" s="748"/>
      <c r="SZA57" s="748"/>
      <c r="SZB57" s="748"/>
      <c r="SZC57" s="748"/>
      <c r="SZD57" s="747"/>
      <c r="SZE57" s="748"/>
      <c r="SZF57" s="748"/>
      <c r="SZG57" s="748"/>
      <c r="SZH57" s="748"/>
      <c r="SZI57" s="748"/>
      <c r="SZJ57" s="748"/>
      <c r="SZK57" s="748"/>
      <c r="SZL57" s="748"/>
      <c r="SZM57" s="748"/>
      <c r="SZN57" s="748"/>
      <c r="SZO57" s="748"/>
      <c r="SZP57" s="748"/>
      <c r="SZQ57" s="748"/>
      <c r="SZR57" s="748"/>
      <c r="SZS57" s="748"/>
      <c r="SZT57" s="748"/>
      <c r="SZU57" s="748"/>
      <c r="SZV57" s="748"/>
      <c r="SZW57" s="748"/>
      <c r="SZX57" s="748"/>
      <c r="SZY57" s="748"/>
      <c r="SZZ57" s="748"/>
      <c r="TAA57" s="748"/>
      <c r="TAB57" s="748"/>
      <c r="TAC57" s="748"/>
      <c r="TAD57" s="748"/>
      <c r="TAE57" s="748"/>
      <c r="TAF57" s="748"/>
      <c r="TAG57" s="748"/>
      <c r="TAH57" s="748"/>
      <c r="TAI57" s="747"/>
      <c r="TAJ57" s="748"/>
      <c r="TAK57" s="748"/>
      <c r="TAL57" s="748"/>
      <c r="TAM57" s="748"/>
      <c r="TAN57" s="748"/>
      <c r="TAO57" s="748"/>
      <c r="TAP57" s="748"/>
      <c r="TAQ57" s="748"/>
      <c r="TAR57" s="748"/>
      <c r="TAS57" s="748"/>
      <c r="TAT57" s="748"/>
      <c r="TAU57" s="748"/>
      <c r="TAV57" s="748"/>
      <c r="TAW57" s="748"/>
      <c r="TAX57" s="748"/>
      <c r="TAY57" s="748"/>
      <c r="TAZ57" s="748"/>
      <c r="TBA57" s="748"/>
      <c r="TBB57" s="748"/>
      <c r="TBC57" s="748"/>
      <c r="TBD57" s="748"/>
      <c r="TBE57" s="748"/>
      <c r="TBF57" s="748"/>
      <c r="TBG57" s="748"/>
      <c r="TBH57" s="748"/>
      <c r="TBI57" s="748"/>
      <c r="TBJ57" s="748"/>
      <c r="TBK57" s="748"/>
      <c r="TBL57" s="748"/>
      <c r="TBM57" s="748"/>
      <c r="TBN57" s="747"/>
      <c r="TBO57" s="748"/>
      <c r="TBP57" s="748"/>
      <c r="TBQ57" s="748"/>
      <c r="TBR57" s="748"/>
      <c r="TBS57" s="748"/>
      <c r="TBT57" s="748"/>
      <c r="TBU57" s="748"/>
      <c r="TBV57" s="748"/>
      <c r="TBW57" s="748"/>
      <c r="TBX57" s="748"/>
      <c r="TBY57" s="748"/>
      <c r="TBZ57" s="748"/>
      <c r="TCA57" s="748"/>
      <c r="TCB57" s="748"/>
      <c r="TCC57" s="748"/>
      <c r="TCD57" s="748"/>
      <c r="TCE57" s="748"/>
      <c r="TCF57" s="748"/>
      <c r="TCG57" s="748"/>
      <c r="TCH57" s="748"/>
      <c r="TCI57" s="748"/>
      <c r="TCJ57" s="748"/>
      <c r="TCK57" s="748"/>
      <c r="TCL57" s="748"/>
      <c r="TCM57" s="748"/>
      <c r="TCN57" s="748"/>
      <c r="TCO57" s="748"/>
      <c r="TCP57" s="748"/>
      <c r="TCQ57" s="748"/>
      <c r="TCR57" s="748"/>
      <c r="TCS57" s="747"/>
      <c r="TCT57" s="748"/>
      <c r="TCU57" s="748"/>
      <c r="TCV57" s="748"/>
      <c r="TCW57" s="748"/>
      <c r="TCX57" s="748"/>
      <c r="TCY57" s="748"/>
      <c r="TCZ57" s="748"/>
      <c r="TDA57" s="748"/>
      <c r="TDB57" s="748"/>
      <c r="TDC57" s="748"/>
      <c r="TDD57" s="748"/>
      <c r="TDE57" s="748"/>
      <c r="TDF57" s="748"/>
      <c r="TDG57" s="748"/>
      <c r="TDH57" s="748"/>
      <c r="TDI57" s="748"/>
      <c r="TDJ57" s="748"/>
      <c r="TDK57" s="748"/>
      <c r="TDL57" s="748"/>
      <c r="TDM57" s="748"/>
      <c r="TDN57" s="748"/>
      <c r="TDO57" s="748"/>
      <c r="TDP57" s="748"/>
      <c r="TDQ57" s="748"/>
      <c r="TDR57" s="748"/>
      <c r="TDS57" s="748"/>
      <c r="TDT57" s="748"/>
      <c r="TDU57" s="748"/>
      <c r="TDV57" s="748"/>
      <c r="TDW57" s="748"/>
      <c r="TDX57" s="747"/>
      <c r="TDY57" s="748"/>
      <c r="TDZ57" s="748"/>
      <c r="TEA57" s="748"/>
      <c r="TEB57" s="748"/>
      <c r="TEC57" s="748"/>
      <c r="TED57" s="748"/>
      <c r="TEE57" s="748"/>
      <c r="TEF57" s="748"/>
      <c r="TEG57" s="748"/>
      <c r="TEH57" s="748"/>
      <c r="TEI57" s="748"/>
      <c r="TEJ57" s="748"/>
      <c r="TEK57" s="748"/>
      <c r="TEL57" s="748"/>
      <c r="TEM57" s="748"/>
      <c r="TEN57" s="748"/>
      <c r="TEO57" s="748"/>
      <c r="TEP57" s="748"/>
      <c r="TEQ57" s="748"/>
      <c r="TER57" s="748"/>
      <c r="TES57" s="748"/>
      <c r="TET57" s="748"/>
      <c r="TEU57" s="748"/>
      <c r="TEV57" s="748"/>
      <c r="TEW57" s="748"/>
      <c r="TEX57" s="748"/>
      <c r="TEY57" s="748"/>
      <c r="TEZ57" s="748"/>
      <c r="TFA57" s="748"/>
      <c r="TFB57" s="748"/>
      <c r="TFC57" s="747"/>
      <c r="TFD57" s="748"/>
      <c r="TFE57" s="748"/>
      <c r="TFF57" s="748"/>
      <c r="TFG57" s="748"/>
      <c r="TFH57" s="748"/>
      <c r="TFI57" s="748"/>
      <c r="TFJ57" s="748"/>
      <c r="TFK57" s="748"/>
      <c r="TFL57" s="748"/>
      <c r="TFM57" s="748"/>
      <c r="TFN57" s="748"/>
      <c r="TFO57" s="748"/>
      <c r="TFP57" s="748"/>
      <c r="TFQ57" s="748"/>
      <c r="TFR57" s="748"/>
      <c r="TFS57" s="748"/>
      <c r="TFT57" s="748"/>
      <c r="TFU57" s="748"/>
      <c r="TFV57" s="748"/>
      <c r="TFW57" s="748"/>
      <c r="TFX57" s="748"/>
      <c r="TFY57" s="748"/>
      <c r="TFZ57" s="748"/>
      <c r="TGA57" s="748"/>
      <c r="TGB57" s="748"/>
      <c r="TGC57" s="748"/>
      <c r="TGD57" s="748"/>
      <c r="TGE57" s="748"/>
      <c r="TGF57" s="748"/>
      <c r="TGG57" s="748"/>
      <c r="TGH57" s="747"/>
      <c r="TGI57" s="748"/>
      <c r="TGJ57" s="748"/>
      <c r="TGK57" s="748"/>
      <c r="TGL57" s="748"/>
      <c r="TGM57" s="748"/>
      <c r="TGN57" s="748"/>
      <c r="TGO57" s="748"/>
      <c r="TGP57" s="748"/>
      <c r="TGQ57" s="748"/>
      <c r="TGR57" s="748"/>
      <c r="TGS57" s="748"/>
      <c r="TGT57" s="748"/>
      <c r="TGU57" s="748"/>
      <c r="TGV57" s="748"/>
      <c r="TGW57" s="748"/>
      <c r="TGX57" s="748"/>
      <c r="TGY57" s="748"/>
      <c r="TGZ57" s="748"/>
      <c r="THA57" s="748"/>
      <c r="THB57" s="748"/>
      <c r="THC57" s="748"/>
      <c r="THD57" s="748"/>
      <c r="THE57" s="748"/>
      <c r="THF57" s="748"/>
      <c r="THG57" s="748"/>
      <c r="THH57" s="748"/>
      <c r="THI57" s="748"/>
      <c r="THJ57" s="748"/>
      <c r="THK57" s="748"/>
      <c r="THL57" s="748"/>
      <c r="THM57" s="747"/>
      <c r="THN57" s="748"/>
      <c r="THO57" s="748"/>
      <c r="THP57" s="748"/>
      <c r="THQ57" s="748"/>
      <c r="THR57" s="748"/>
      <c r="THS57" s="748"/>
      <c r="THT57" s="748"/>
      <c r="THU57" s="748"/>
      <c r="THV57" s="748"/>
      <c r="THW57" s="748"/>
      <c r="THX57" s="748"/>
      <c r="THY57" s="748"/>
      <c r="THZ57" s="748"/>
      <c r="TIA57" s="748"/>
      <c r="TIB57" s="748"/>
      <c r="TIC57" s="748"/>
      <c r="TID57" s="748"/>
      <c r="TIE57" s="748"/>
      <c r="TIF57" s="748"/>
      <c r="TIG57" s="748"/>
      <c r="TIH57" s="748"/>
      <c r="TII57" s="748"/>
      <c r="TIJ57" s="748"/>
      <c r="TIK57" s="748"/>
      <c r="TIL57" s="748"/>
      <c r="TIM57" s="748"/>
      <c r="TIN57" s="748"/>
      <c r="TIO57" s="748"/>
      <c r="TIP57" s="748"/>
      <c r="TIQ57" s="748"/>
      <c r="TIR57" s="747"/>
      <c r="TIS57" s="748"/>
      <c r="TIT57" s="748"/>
      <c r="TIU57" s="748"/>
      <c r="TIV57" s="748"/>
      <c r="TIW57" s="748"/>
      <c r="TIX57" s="748"/>
      <c r="TIY57" s="748"/>
      <c r="TIZ57" s="748"/>
      <c r="TJA57" s="748"/>
      <c r="TJB57" s="748"/>
      <c r="TJC57" s="748"/>
      <c r="TJD57" s="748"/>
      <c r="TJE57" s="748"/>
      <c r="TJF57" s="748"/>
      <c r="TJG57" s="748"/>
      <c r="TJH57" s="748"/>
      <c r="TJI57" s="748"/>
      <c r="TJJ57" s="748"/>
      <c r="TJK57" s="748"/>
      <c r="TJL57" s="748"/>
      <c r="TJM57" s="748"/>
      <c r="TJN57" s="748"/>
      <c r="TJO57" s="748"/>
      <c r="TJP57" s="748"/>
      <c r="TJQ57" s="748"/>
      <c r="TJR57" s="748"/>
      <c r="TJS57" s="748"/>
      <c r="TJT57" s="748"/>
      <c r="TJU57" s="748"/>
      <c r="TJV57" s="748"/>
      <c r="TJW57" s="747"/>
      <c r="TJX57" s="748"/>
      <c r="TJY57" s="748"/>
      <c r="TJZ57" s="748"/>
      <c r="TKA57" s="748"/>
      <c r="TKB57" s="748"/>
      <c r="TKC57" s="748"/>
      <c r="TKD57" s="748"/>
      <c r="TKE57" s="748"/>
      <c r="TKF57" s="748"/>
      <c r="TKG57" s="748"/>
      <c r="TKH57" s="748"/>
      <c r="TKI57" s="748"/>
      <c r="TKJ57" s="748"/>
      <c r="TKK57" s="748"/>
      <c r="TKL57" s="748"/>
      <c r="TKM57" s="748"/>
      <c r="TKN57" s="748"/>
      <c r="TKO57" s="748"/>
      <c r="TKP57" s="748"/>
      <c r="TKQ57" s="748"/>
      <c r="TKR57" s="748"/>
      <c r="TKS57" s="748"/>
      <c r="TKT57" s="748"/>
      <c r="TKU57" s="748"/>
      <c r="TKV57" s="748"/>
      <c r="TKW57" s="748"/>
      <c r="TKX57" s="748"/>
      <c r="TKY57" s="748"/>
      <c r="TKZ57" s="748"/>
      <c r="TLA57" s="748"/>
      <c r="TLB57" s="747"/>
      <c r="TLC57" s="748"/>
      <c r="TLD57" s="748"/>
      <c r="TLE57" s="748"/>
      <c r="TLF57" s="748"/>
      <c r="TLG57" s="748"/>
      <c r="TLH57" s="748"/>
      <c r="TLI57" s="748"/>
      <c r="TLJ57" s="748"/>
      <c r="TLK57" s="748"/>
      <c r="TLL57" s="748"/>
      <c r="TLM57" s="748"/>
      <c r="TLN57" s="748"/>
      <c r="TLO57" s="748"/>
      <c r="TLP57" s="748"/>
      <c r="TLQ57" s="748"/>
      <c r="TLR57" s="748"/>
      <c r="TLS57" s="748"/>
      <c r="TLT57" s="748"/>
      <c r="TLU57" s="748"/>
      <c r="TLV57" s="748"/>
      <c r="TLW57" s="748"/>
      <c r="TLX57" s="748"/>
      <c r="TLY57" s="748"/>
      <c r="TLZ57" s="748"/>
      <c r="TMA57" s="748"/>
      <c r="TMB57" s="748"/>
      <c r="TMC57" s="748"/>
      <c r="TMD57" s="748"/>
      <c r="TME57" s="748"/>
      <c r="TMF57" s="748"/>
      <c r="TMG57" s="747"/>
      <c r="TMH57" s="748"/>
      <c r="TMI57" s="748"/>
      <c r="TMJ57" s="748"/>
      <c r="TMK57" s="748"/>
      <c r="TML57" s="748"/>
      <c r="TMM57" s="748"/>
      <c r="TMN57" s="748"/>
      <c r="TMO57" s="748"/>
      <c r="TMP57" s="748"/>
      <c r="TMQ57" s="748"/>
      <c r="TMR57" s="748"/>
      <c r="TMS57" s="748"/>
      <c r="TMT57" s="748"/>
      <c r="TMU57" s="748"/>
      <c r="TMV57" s="748"/>
      <c r="TMW57" s="748"/>
      <c r="TMX57" s="748"/>
      <c r="TMY57" s="748"/>
      <c r="TMZ57" s="748"/>
      <c r="TNA57" s="748"/>
      <c r="TNB57" s="748"/>
      <c r="TNC57" s="748"/>
      <c r="TND57" s="748"/>
      <c r="TNE57" s="748"/>
      <c r="TNF57" s="748"/>
      <c r="TNG57" s="748"/>
      <c r="TNH57" s="748"/>
      <c r="TNI57" s="748"/>
      <c r="TNJ57" s="748"/>
      <c r="TNK57" s="748"/>
      <c r="TNL57" s="747"/>
      <c r="TNM57" s="748"/>
      <c r="TNN57" s="748"/>
      <c r="TNO57" s="748"/>
      <c r="TNP57" s="748"/>
      <c r="TNQ57" s="748"/>
      <c r="TNR57" s="748"/>
      <c r="TNS57" s="748"/>
      <c r="TNT57" s="748"/>
      <c r="TNU57" s="748"/>
      <c r="TNV57" s="748"/>
      <c r="TNW57" s="748"/>
      <c r="TNX57" s="748"/>
      <c r="TNY57" s="748"/>
      <c r="TNZ57" s="748"/>
      <c r="TOA57" s="748"/>
      <c r="TOB57" s="748"/>
      <c r="TOC57" s="748"/>
      <c r="TOD57" s="748"/>
      <c r="TOE57" s="748"/>
      <c r="TOF57" s="748"/>
      <c r="TOG57" s="748"/>
      <c r="TOH57" s="748"/>
      <c r="TOI57" s="748"/>
      <c r="TOJ57" s="748"/>
      <c r="TOK57" s="748"/>
      <c r="TOL57" s="748"/>
      <c r="TOM57" s="748"/>
      <c r="TON57" s="748"/>
      <c r="TOO57" s="748"/>
      <c r="TOP57" s="748"/>
      <c r="TOQ57" s="747"/>
      <c r="TOR57" s="748"/>
      <c r="TOS57" s="748"/>
      <c r="TOT57" s="748"/>
      <c r="TOU57" s="748"/>
      <c r="TOV57" s="748"/>
      <c r="TOW57" s="748"/>
      <c r="TOX57" s="748"/>
      <c r="TOY57" s="748"/>
      <c r="TOZ57" s="748"/>
      <c r="TPA57" s="748"/>
      <c r="TPB57" s="748"/>
      <c r="TPC57" s="748"/>
      <c r="TPD57" s="748"/>
      <c r="TPE57" s="748"/>
      <c r="TPF57" s="748"/>
      <c r="TPG57" s="748"/>
      <c r="TPH57" s="748"/>
      <c r="TPI57" s="748"/>
      <c r="TPJ57" s="748"/>
      <c r="TPK57" s="748"/>
      <c r="TPL57" s="748"/>
      <c r="TPM57" s="748"/>
      <c r="TPN57" s="748"/>
      <c r="TPO57" s="748"/>
      <c r="TPP57" s="748"/>
      <c r="TPQ57" s="748"/>
      <c r="TPR57" s="748"/>
      <c r="TPS57" s="748"/>
      <c r="TPT57" s="748"/>
      <c r="TPU57" s="748"/>
      <c r="TPV57" s="747"/>
      <c r="TPW57" s="748"/>
      <c r="TPX57" s="748"/>
      <c r="TPY57" s="748"/>
      <c r="TPZ57" s="748"/>
      <c r="TQA57" s="748"/>
      <c r="TQB57" s="748"/>
      <c r="TQC57" s="748"/>
      <c r="TQD57" s="748"/>
      <c r="TQE57" s="748"/>
      <c r="TQF57" s="748"/>
      <c r="TQG57" s="748"/>
      <c r="TQH57" s="748"/>
      <c r="TQI57" s="748"/>
      <c r="TQJ57" s="748"/>
      <c r="TQK57" s="748"/>
      <c r="TQL57" s="748"/>
      <c r="TQM57" s="748"/>
      <c r="TQN57" s="748"/>
      <c r="TQO57" s="748"/>
      <c r="TQP57" s="748"/>
      <c r="TQQ57" s="748"/>
      <c r="TQR57" s="748"/>
      <c r="TQS57" s="748"/>
      <c r="TQT57" s="748"/>
      <c r="TQU57" s="748"/>
      <c r="TQV57" s="748"/>
      <c r="TQW57" s="748"/>
      <c r="TQX57" s="748"/>
      <c r="TQY57" s="748"/>
      <c r="TQZ57" s="748"/>
      <c r="TRA57" s="747"/>
      <c r="TRB57" s="748"/>
      <c r="TRC57" s="748"/>
      <c r="TRD57" s="748"/>
      <c r="TRE57" s="748"/>
      <c r="TRF57" s="748"/>
      <c r="TRG57" s="748"/>
      <c r="TRH57" s="748"/>
      <c r="TRI57" s="748"/>
      <c r="TRJ57" s="748"/>
      <c r="TRK57" s="748"/>
      <c r="TRL57" s="748"/>
      <c r="TRM57" s="748"/>
      <c r="TRN57" s="748"/>
      <c r="TRO57" s="748"/>
      <c r="TRP57" s="748"/>
      <c r="TRQ57" s="748"/>
      <c r="TRR57" s="748"/>
      <c r="TRS57" s="748"/>
      <c r="TRT57" s="748"/>
      <c r="TRU57" s="748"/>
      <c r="TRV57" s="748"/>
      <c r="TRW57" s="748"/>
      <c r="TRX57" s="748"/>
      <c r="TRY57" s="748"/>
      <c r="TRZ57" s="748"/>
      <c r="TSA57" s="748"/>
      <c r="TSB57" s="748"/>
      <c r="TSC57" s="748"/>
      <c r="TSD57" s="748"/>
      <c r="TSE57" s="748"/>
      <c r="TSF57" s="747"/>
      <c r="TSG57" s="748"/>
      <c r="TSH57" s="748"/>
      <c r="TSI57" s="748"/>
      <c r="TSJ57" s="748"/>
      <c r="TSK57" s="748"/>
      <c r="TSL57" s="748"/>
      <c r="TSM57" s="748"/>
      <c r="TSN57" s="748"/>
      <c r="TSO57" s="748"/>
      <c r="TSP57" s="748"/>
      <c r="TSQ57" s="748"/>
      <c r="TSR57" s="748"/>
      <c r="TSS57" s="748"/>
      <c r="TST57" s="748"/>
      <c r="TSU57" s="748"/>
      <c r="TSV57" s="748"/>
      <c r="TSW57" s="748"/>
      <c r="TSX57" s="748"/>
      <c r="TSY57" s="748"/>
      <c r="TSZ57" s="748"/>
      <c r="TTA57" s="748"/>
      <c r="TTB57" s="748"/>
      <c r="TTC57" s="748"/>
      <c r="TTD57" s="748"/>
      <c r="TTE57" s="748"/>
      <c r="TTF57" s="748"/>
      <c r="TTG57" s="748"/>
      <c r="TTH57" s="748"/>
      <c r="TTI57" s="748"/>
      <c r="TTJ57" s="748"/>
      <c r="TTK57" s="747"/>
      <c r="TTL57" s="748"/>
      <c r="TTM57" s="748"/>
      <c r="TTN57" s="748"/>
      <c r="TTO57" s="748"/>
      <c r="TTP57" s="748"/>
      <c r="TTQ57" s="748"/>
      <c r="TTR57" s="748"/>
      <c r="TTS57" s="748"/>
      <c r="TTT57" s="748"/>
      <c r="TTU57" s="748"/>
      <c r="TTV57" s="748"/>
      <c r="TTW57" s="748"/>
      <c r="TTX57" s="748"/>
      <c r="TTY57" s="748"/>
      <c r="TTZ57" s="748"/>
      <c r="TUA57" s="748"/>
      <c r="TUB57" s="748"/>
      <c r="TUC57" s="748"/>
      <c r="TUD57" s="748"/>
      <c r="TUE57" s="748"/>
      <c r="TUF57" s="748"/>
      <c r="TUG57" s="748"/>
      <c r="TUH57" s="748"/>
      <c r="TUI57" s="748"/>
      <c r="TUJ57" s="748"/>
      <c r="TUK57" s="748"/>
      <c r="TUL57" s="748"/>
      <c r="TUM57" s="748"/>
      <c r="TUN57" s="748"/>
      <c r="TUO57" s="748"/>
      <c r="TUP57" s="747"/>
      <c r="TUQ57" s="748"/>
      <c r="TUR57" s="748"/>
      <c r="TUS57" s="748"/>
      <c r="TUT57" s="748"/>
      <c r="TUU57" s="748"/>
      <c r="TUV57" s="748"/>
      <c r="TUW57" s="748"/>
      <c r="TUX57" s="748"/>
      <c r="TUY57" s="748"/>
      <c r="TUZ57" s="748"/>
      <c r="TVA57" s="748"/>
      <c r="TVB57" s="748"/>
      <c r="TVC57" s="748"/>
      <c r="TVD57" s="748"/>
      <c r="TVE57" s="748"/>
      <c r="TVF57" s="748"/>
      <c r="TVG57" s="748"/>
      <c r="TVH57" s="748"/>
      <c r="TVI57" s="748"/>
      <c r="TVJ57" s="748"/>
      <c r="TVK57" s="748"/>
      <c r="TVL57" s="748"/>
      <c r="TVM57" s="748"/>
      <c r="TVN57" s="748"/>
      <c r="TVO57" s="748"/>
      <c r="TVP57" s="748"/>
      <c r="TVQ57" s="748"/>
      <c r="TVR57" s="748"/>
      <c r="TVS57" s="748"/>
      <c r="TVT57" s="748"/>
      <c r="TVU57" s="747"/>
      <c r="TVV57" s="748"/>
      <c r="TVW57" s="748"/>
      <c r="TVX57" s="748"/>
      <c r="TVY57" s="748"/>
      <c r="TVZ57" s="748"/>
      <c r="TWA57" s="748"/>
      <c r="TWB57" s="748"/>
      <c r="TWC57" s="748"/>
      <c r="TWD57" s="748"/>
      <c r="TWE57" s="748"/>
      <c r="TWF57" s="748"/>
      <c r="TWG57" s="748"/>
      <c r="TWH57" s="748"/>
      <c r="TWI57" s="748"/>
      <c r="TWJ57" s="748"/>
      <c r="TWK57" s="748"/>
      <c r="TWL57" s="748"/>
      <c r="TWM57" s="748"/>
      <c r="TWN57" s="748"/>
      <c r="TWO57" s="748"/>
      <c r="TWP57" s="748"/>
      <c r="TWQ57" s="748"/>
      <c r="TWR57" s="748"/>
      <c r="TWS57" s="748"/>
      <c r="TWT57" s="748"/>
      <c r="TWU57" s="748"/>
      <c r="TWV57" s="748"/>
      <c r="TWW57" s="748"/>
      <c r="TWX57" s="748"/>
      <c r="TWY57" s="748"/>
      <c r="TWZ57" s="747"/>
      <c r="TXA57" s="748"/>
      <c r="TXB57" s="748"/>
      <c r="TXC57" s="748"/>
      <c r="TXD57" s="748"/>
      <c r="TXE57" s="748"/>
      <c r="TXF57" s="748"/>
      <c r="TXG57" s="748"/>
      <c r="TXH57" s="748"/>
      <c r="TXI57" s="748"/>
      <c r="TXJ57" s="748"/>
      <c r="TXK57" s="748"/>
      <c r="TXL57" s="748"/>
      <c r="TXM57" s="748"/>
      <c r="TXN57" s="748"/>
      <c r="TXO57" s="748"/>
      <c r="TXP57" s="748"/>
      <c r="TXQ57" s="748"/>
      <c r="TXR57" s="748"/>
      <c r="TXS57" s="748"/>
      <c r="TXT57" s="748"/>
      <c r="TXU57" s="748"/>
      <c r="TXV57" s="748"/>
      <c r="TXW57" s="748"/>
      <c r="TXX57" s="748"/>
      <c r="TXY57" s="748"/>
      <c r="TXZ57" s="748"/>
      <c r="TYA57" s="748"/>
      <c r="TYB57" s="748"/>
      <c r="TYC57" s="748"/>
      <c r="TYD57" s="748"/>
      <c r="TYE57" s="747"/>
      <c r="TYF57" s="748"/>
      <c r="TYG57" s="748"/>
      <c r="TYH57" s="748"/>
      <c r="TYI57" s="748"/>
      <c r="TYJ57" s="748"/>
      <c r="TYK57" s="748"/>
      <c r="TYL57" s="748"/>
      <c r="TYM57" s="748"/>
      <c r="TYN57" s="748"/>
      <c r="TYO57" s="748"/>
      <c r="TYP57" s="748"/>
      <c r="TYQ57" s="748"/>
      <c r="TYR57" s="748"/>
      <c r="TYS57" s="748"/>
      <c r="TYT57" s="748"/>
      <c r="TYU57" s="748"/>
      <c r="TYV57" s="748"/>
      <c r="TYW57" s="748"/>
      <c r="TYX57" s="748"/>
      <c r="TYY57" s="748"/>
      <c r="TYZ57" s="748"/>
      <c r="TZA57" s="748"/>
      <c r="TZB57" s="748"/>
      <c r="TZC57" s="748"/>
      <c r="TZD57" s="748"/>
      <c r="TZE57" s="748"/>
      <c r="TZF57" s="748"/>
      <c r="TZG57" s="748"/>
      <c r="TZH57" s="748"/>
      <c r="TZI57" s="748"/>
      <c r="TZJ57" s="747"/>
      <c r="TZK57" s="748"/>
      <c r="TZL57" s="748"/>
      <c r="TZM57" s="748"/>
      <c r="TZN57" s="748"/>
      <c r="TZO57" s="748"/>
      <c r="TZP57" s="748"/>
      <c r="TZQ57" s="748"/>
      <c r="TZR57" s="748"/>
      <c r="TZS57" s="748"/>
      <c r="TZT57" s="748"/>
      <c r="TZU57" s="748"/>
      <c r="TZV57" s="748"/>
      <c r="TZW57" s="748"/>
      <c r="TZX57" s="748"/>
      <c r="TZY57" s="748"/>
      <c r="TZZ57" s="748"/>
      <c r="UAA57" s="748"/>
      <c r="UAB57" s="748"/>
      <c r="UAC57" s="748"/>
      <c r="UAD57" s="748"/>
      <c r="UAE57" s="748"/>
      <c r="UAF57" s="748"/>
      <c r="UAG57" s="748"/>
      <c r="UAH57" s="748"/>
      <c r="UAI57" s="748"/>
      <c r="UAJ57" s="748"/>
      <c r="UAK57" s="748"/>
      <c r="UAL57" s="748"/>
      <c r="UAM57" s="748"/>
      <c r="UAN57" s="748"/>
      <c r="UAO57" s="747"/>
      <c r="UAP57" s="748"/>
      <c r="UAQ57" s="748"/>
      <c r="UAR57" s="748"/>
      <c r="UAS57" s="748"/>
      <c r="UAT57" s="748"/>
      <c r="UAU57" s="748"/>
      <c r="UAV57" s="748"/>
      <c r="UAW57" s="748"/>
      <c r="UAX57" s="748"/>
      <c r="UAY57" s="748"/>
      <c r="UAZ57" s="748"/>
      <c r="UBA57" s="748"/>
      <c r="UBB57" s="748"/>
      <c r="UBC57" s="748"/>
      <c r="UBD57" s="748"/>
      <c r="UBE57" s="748"/>
      <c r="UBF57" s="748"/>
      <c r="UBG57" s="748"/>
      <c r="UBH57" s="748"/>
      <c r="UBI57" s="748"/>
      <c r="UBJ57" s="748"/>
      <c r="UBK57" s="748"/>
      <c r="UBL57" s="748"/>
      <c r="UBM57" s="748"/>
      <c r="UBN57" s="748"/>
      <c r="UBO57" s="748"/>
      <c r="UBP57" s="748"/>
      <c r="UBQ57" s="748"/>
      <c r="UBR57" s="748"/>
      <c r="UBS57" s="748"/>
      <c r="UBT57" s="747"/>
      <c r="UBU57" s="748"/>
      <c r="UBV57" s="748"/>
      <c r="UBW57" s="748"/>
      <c r="UBX57" s="748"/>
      <c r="UBY57" s="748"/>
      <c r="UBZ57" s="748"/>
      <c r="UCA57" s="748"/>
      <c r="UCB57" s="748"/>
      <c r="UCC57" s="748"/>
      <c r="UCD57" s="748"/>
      <c r="UCE57" s="748"/>
      <c r="UCF57" s="748"/>
      <c r="UCG57" s="748"/>
      <c r="UCH57" s="748"/>
      <c r="UCI57" s="748"/>
      <c r="UCJ57" s="748"/>
      <c r="UCK57" s="748"/>
      <c r="UCL57" s="748"/>
      <c r="UCM57" s="748"/>
      <c r="UCN57" s="748"/>
      <c r="UCO57" s="748"/>
      <c r="UCP57" s="748"/>
      <c r="UCQ57" s="748"/>
      <c r="UCR57" s="748"/>
      <c r="UCS57" s="748"/>
      <c r="UCT57" s="748"/>
      <c r="UCU57" s="748"/>
      <c r="UCV57" s="748"/>
      <c r="UCW57" s="748"/>
      <c r="UCX57" s="748"/>
      <c r="UCY57" s="747"/>
      <c r="UCZ57" s="748"/>
      <c r="UDA57" s="748"/>
      <c r="UDB57" s="748"/>
      <c r="UDC57" s="748"/>
      <c r="UDD57" s="748"/>
      <c r="UDE57" s="748"/>
      <c r="UDF57" s="748"/>
      <c r="UDG57" s="748"/>
      <c r="UDH57" s="748"/>
      <c r="UDI57" s="748"/>
      <c r="UDJ57" s="748"/>
      <c r="UDK57" s="748"/>
      <c r="UDL57" s="748"/>
      <c r="UDM57" s="748"/>
      <c r="UDN57" s="748"/>
      <c r="UDO57" s="748"/>
      <c r="UDP57" s="748"/>
      <c r="UDQ57" s="748"/>
      <c r="UDR57" s="748"/>
      <c r="UDS57" s="748"/>
      <c r="UDT57" s="748"/>
      <c r="UDU57" s="748"/>
      <c r="UDV57" s="748"/>
      <c r="UDW57" s="748"/>
      <c r="UDX57" s="748"/>
      <c r="UDY57" s="748"/>
      <c r="UDZ57" s="748"/>
      <c r="UEA57" s="748"/>
      <c r="UEB57" s="748"/>
      <c r="UEC57" s="748"/>
      <c r="UED57" s="747"/>
      <c r="UEE57" s="748"/>
      <c r="UEF57" s="748"/>
      <c r="UEG57" s="748"/>
      <c r="UEH57" s="748"/>
      <c r="UEI57" s="748"/>
      <c r="UEJ57" s="748"/>
      <c r="UEK57" s="748"/>
      <c r="UEL57" s="748"/>
      <c r="UEM57" s="748"/>
      <c r="UEN57" s="748"/>
      <c r="UEO57" s="748"/>
      <c r="UEP57" s="748"/>
      <c r="UEQ57" s="748"/>
      <c r="UER57" s="748"/>
      <c r="UES57" s="748"/>
      <c r="UET57" s="748"/>
      <c r="UEU57" s="748"/>
      <c r="UEV57" s="748"/>
      <c r="UEW57" s="748"/>
      <c r="UEX57" s="748"/>
      <c r="UEY57" s="748"/>
      <c r="UEZ57" s="748"/>
      <c r="UFA57" s="748"/>
      <c r="UFB57" s="748"/>
      <c r="UFC57" s="748"/>
      <c r="UFD57" s="748"/>
      <c r="UFE57" s="748"/>
      <c r="UFF57" s="748"/>
      <c r="UFG57" s="748"/>
      <c r="UFH57" s="748"/>
      <c r="UFI57" s="747"/>
      <c r="UFJ57" s="748"/>
      <c r="UFK57" s="748"/>
      <c r="UFL57" s="748"/>
      <c r="UFM57" s="748"/>
      <c r="UFN57" s="748"/>
      <c r="UFO57" s="748"/>
      <c r="UFP57" s="748"/>
      <c r="UFQ57" s="748"/>
      <c r="UFR57" s="748"/>
      <c r="UFS57" s="748"/>
      <c r="UFT57" s="748"/>
      <c r="UFU57" s="748"/>
      <c r="UFV57" s="748"/>
      <c r="UFW57" s="748"/>
      <c r="UFX57" s="748"/>
      <c r="UFY57" s="748"/>
      <c r="UFZ57" s="748"/>
      <c r="UGA57" s="748"/>
      <c r="UGB57" s="748"/>
      <c r="UGC57" s="748"/>
      <c r="UGD57" s="748"/>
      <c r="UGE57" s="748"/>
      <c r="UGF57" s="748"/>
      <c r="UGG57" s="748"/>
      <c r="UGH57" s="748"/>
      <c r="UGI57" s="748"/>
      <c r="UGJ57" s="748"/>
      <c r="UGK57" s="748"/>
      <c r="UGL57" s="748"/>
      <c r="UGM57" s="748"/>
      <c r="UGN57" s="747"/>
      <c r="UGO57" s="748"/>
      <c r="UGP57" s="748"/>
      <c r="UGQ57" s="748"/>
      <c r="UGR57" s="748"/>
      <c r="UGS57" s="748"/>
      <c r="UGT57" s="748"/>
      <c r="UGU57" s="748"/>
      <c r="UGV57" s="748"/>
      <c r="UGW57" s="748"/>
      <c r="UGX57" s="748"/>
      <c r="UGY57" s="748"/>
      <c r="UGZ57" s="748"/>
      <c r="UHA57" s="748"/>
      <c r="UHB57" s="748"/>
      <c r="UHC57" s="748"/>
      <c r="UHD57" s="748"/>
      <c r="UHE57" s="748"/>
      <c r="UHF57" s="748"/>
      <c r="UHG57" s="748"/>
      <c r="UHH57" s="748"/>
      <c r="UHI57" s="748"/>
      <c r="UHJ57" s="748"/>
      <c r="UHK57" s="748"/>
      <c r="UHL57" s="748"/>
      <c r="UHM57" s="748"/>
      <c r="UHN57" s="748"/>
      <c r="UHO57" s="748"/>
      <c r="UHP57" s="748"/>
      <c r="UHQ57" s="748"/>
      <c r="UHR57" s="748"/>
      <c r="UHS57" s="747"/>
      <c r="UHT57" s="748"/>
      <c r="UHU57" s="748"/>
      <c r="UHV57" s="748"/>
      <c r="UHW57" s="748"/>
      <c r="UHX57" s="748"/>
      <c r="UHY57" s="748"/>
      <c r="UHZ57" s="748"/>
      <c r="UIA57" s="748"/>
      <c r="UIB57" s="748"/>
      <c r="UIC57" s="748"/>
      <c r="UID57" s="748"/>
      <c r="UIE57" s="748"/>
      <c r="UIF57" s="748"/>
      <c r="UIG57" s="748"/>
      <c r="UIH57" s="748"/>
      <c r="UII57" s="748"/>
      <c r="UIJ57" s="748"/>
      <c r="UIK57" s="748"/>
      <c r="UIL57" s="748"/>
      <c r="UIM57" s="748"/>
      <c r="UIN57" s="748"/>
      <c r="UIO57" s="748"/>
      <c r="UIP57" s="748"/>
      <c r="UIQ57" s="748"/>
      <c r="UIR57" s="748"/>
      <c r="UIS57" s="748"/>
      <c r="UIT57" s="748"/>
      <c r="UIU57" s="748"/>
      <c r="UIV57" s="748"/>
      <c r="UIW57" s="748"/>
      <c r="UIX57" s="747"/>
      <c r="UIY57" s="748"/>
      <c r="UIZ57" s="748"/>
      <c r="UJA57" s="748"/>
      <c r="UJB57" s="748"/>
      <c r="UJC57" s="748"/>
      <c r="UJD57" s="748"/>
      <c r="UJE57" s="748"/>
      <c r="UJF57" s="748"/>
      <c r="UJG57" s="748"/>
      <c r="UJH57" s="748"/>
      <c r="UJI57" s="748"/>
      <c r="UJJ57" s="748"/>
      <c r="UJK57" s="748"/>
      <c r="UJL57" s="748"/>
      <c r="UJM57" s="748"/>
      <c r="UJN57" s="748"/>
      <c r="UJO57" s="748"/>
      <c r="UJP57" s="748"/>
      <c r="UJQ57" s="748"/>
      <c r="UJR57" s="748"/>
      <c r="UJS57" s="748"/>
      <c r="UJT57" s="748"/>
      <c r="UJU57" s="748"/>
      <c r="UJV57" s="748"/>
      <c r="UJW57" s="748"/>
      <c r="UJX57" s="748"/>
      <c r="UJY57" s="748"/>
      <c r="UJZ57" s="748"/>
      <c r="UKA57" s="748"/>
      <c r="UKB57" s="748"/>
      <c r="UKC57" s="747"/>
      <c r="UKD57" s="748"/>
      <c r="UKE57" s="748"/>
      <c r="UKF57" s="748"/>
      <c r="UKG57" s="748"/>
      <c r="UKH57" s="748"/>
      <c r="UKI57" s="748"/>
      <c r="UKJ57" s="748"/>
      <c r="UKK57" s="748"/>
      <c r="UKL57" s="748"/>
      <c r="UKM57" s="748"/>
      <c r="UKN57" s="748"/>
      <c r="UKO57" s="748"/>
      <c r="UKP57" s="748"/>
      <c r="UKQ57" s="748"/>
      <c r="UKR57" s="748"/>
      <c r="UKS57" s="748"/>
      <c r="UKT57" s="748"/>
      <c r="UKU57" s="748"/>
      <c r="UKV57" s="748"/>
      <c r="UKW57" s="748"/>
      <c r="UKX57" s="748"/>
      <c r="UKY57" s="748"/>
      <c r="UKZ57" s="748"/>
      <c r="ULA57" s="748"/>
      <c r="ULB57" s="748"/>
      <c r="ULC57" s="748"/>
      <c r="ULD57" s="748"/>
      <c r="ULE57" s="748"/>
      <c r="ULF57" s="748"/>
      <c r="ULG57" s="748"/>
      <c r="ULH57" s="747"/>
      <c r="ULI57" s="748"/>
      <c r="ULJ57" s="748"/>
      <c r="ULK57" s="748"/>
      <c r="ULL57" s="748"/>
      <c r="ULM57" s="748"/>
      <c r="ULN57" s="748"/>
      <c r="ULO57" s="748"/>
      <c r="ULP57" s="748"/>
      <c r="ULQ57" s="748"/>
      <c r="ULR57" s="748"/>
      <c r="ULS57" s="748"/>
      <c r="ULT57" s="748"/>
      <c r="ULU57" s="748"/>
      <c r="ULV57" s="748"/>
      <c r="ULW57" s="748"/>
      <c r="ULX57" s="748"/>
      <c r="ULY57" s="748"/>
      <c r="ULZ57" s="748"/>
      <c r="UMA57" s="748"/>
      <c r="UMB57" s="748"/>
      <c r="UMC57" s="748"/>
      <c r="UMD57" s="748"/>
      <c r="UME57" s="748"/>
      <c r="UMF57" s="748"/>
      <c r="UMG57" s="748"/>
      <c r="UMH57" s="748"/>
      <c r="UMI57" s="748"/>
      <c r="UMJ57" s="748"/>
      <c r="UMK57" s="748"/>
      <c r="UML57" s="748"/>
      <c r="UMM57" s="747"/>
      <c r="UMN57" s="748"/>
      <c r="UMO57" s="748"/>
      <c r="UMP57" s="748"/>
      <c r="UMQ57" s="748"/>
      <c r="UMR57" s="748"/>
      <c r="UMS57" s="748"/>
      <c r="UMT57" s="748"/>
      <c r="UMU57" s="748"/>
      <c r="UMV57" s="748"/>
      <c r="UMW57" s="748"/>
      <c r="UMX57" s="748"/>
      <c r="UMY57" s="748"/>
      <c r="UMZ57" s="748"/>
      <c r="UNA57" s="748"/>
      <c r="UNB57" s="748"/>
      <c r="UNC57" s="748"/>
      <c r="UND57" s="748"/>
      <c r="UNE57" s="748"/>
      <c r="UNF57" s="748"/>
      <c r="UNG57" s="748"/>
      <c r="UNH57" s="748"/>
      <c r="UNI57" s="748"/>
      <c r="UNJ57" s="748"/>
      <c r="UNK57" s="748"/>
      <c r="UNL57" s="748"/>
      <c r="UNM57" s="748"/>
      <c r="UNN57" s="748"/>
      <c r="UNO57" s="748"/>
      <c r="UNP57" s="748"/>
      <c r="UNQ57" s="748"/>
      <c r="UNR57" s="747"/>
      <c r="UNS57" s="748"/>
      <c r="UNT57" s="748"/>
      <c r="UNU57" s="748"/>
      <c r="UNV57" s="748"/>
      <c r="UNW57" s="748"/>
      <c r="UNX57" s="748"/>
      <c r="UNY57" s="748"/>
      <c r="UNZ57" s="748"/>
      <c r="UOA57" s="748"/>
      <c r="UOB57" s="748"/>
      <c r="UOC57" s="748"/>
      <c r="UOD57" s="748"/>
      <c r="UOE57" s="748"/>
      <c r="UOF57" s="748"/>
      <c r="UOG57" s="748"/>
      <c r="UOH57" s="748"/>
      <c r="UOI57" s="748"/>
      <c r="UOJ57" s="748"/>
      <c r="UOK57" s="748"/>
      <c r="UOL57" s="748"/>
      <c r="UOM57" s="748"/>
      <c r="UON57" s="748"/>
      <c r="UOO57" s="748"/>
      <c r="UOP57" s="748"/>
      <c r="UOQ57" s="748"/>
      <c r="UOR57" s="748"/>
      <c r="UOS57" s="748"/>
      <c r="UOT57" s="748"/>
      <c r="UOU57" s="748"/>
      <c r="UOV57" s="748"/>
      <c r="UOW57" s="747"/>
      <c r="UOX57" s="748"/>
      <c r="UOY57" s="748"/>
      <c r="UOZ57" s="748"/>
      <c r="UPA57" s="748"/>
      <c r="UPB57" s="748"/>
      <c r="UPC57" s="748"/>
      <c r="UPD57" s="748"/>
      <c r="UPE57" s="748"/>
      <c r="UPF57" s="748"/>
      <c r="UPG57" s="748"/>
      <c r="UPH57" s="748"/>
      <c r="UPI57" s="748"/>
      <c r="UPJ57" s="748"/>
      <c r="UPK57" s="748"/>
      <c r="UPL57" s="748"/>
      <c r="UPM57" s="748"/>
      <c r="UPN57" s="748"/>
      <c r="UPO57" s="748"/>
      <c r="UPP57" s="748"/>
      <c r="UPQ57" s="748"/>
      <c r="UPR57" s="748"/>
      <c r="UPS57" s="748"/>
      <c r="UPT57" s="748"/>
      <c r="UPU57" s="748"/>
      <c r="UPV57" s="748"/>
      <c r="UPW57" s="748"/>
      <c r="UPX57" s="748"/>
      <c r="UPY57" s="748"/>
      <c r="UPZ57" s="748"/>
      <c r="UQA57" s="748"/>
      <c r="UQB57" s="747"/>
      <c r="UQC57" s="748"/>
      <c r="UQD57" s="748"/>
      <c r="UQE57" s="748"/>
      <c r="UQF57" s="748"/>
      <c r="UQG57" s="748"/>
      <c r="UQH57" s="748"/>
      <c r="UQI57" s="748"/>
      <c r="UQJ57" s="748"/>
      <c r="UQK57" s="748"/>
      <c r="UQL57" s="748"/>
      <c r="UQM57" s="748"/>
      <c r="UQN57" s="748"/>
      <c r="UQO57" s="748"/>
      <c r="UQP57" s="748"/>
      <c r="UQQ57" s="748"/>
      <c r="UQR57" s="748"/>
      <c r="UQS57" s="748"/>
      <c r="UQT57" s="748"/>
      <c r="UQU57" s="748"/>
      <c r="UQV57" s="748"/>
      <c r="UQW57" s="748"/>
      <c r="UQX57" s="748"/>
      <c r="UQY57" s="748"/>
      <c r="UQZ57" s="748"/>
      <c r="URA57" s="748"/>
      <c r="URB57" s="748"/>
      <c r="URC57" s="748"/>
      <c r="URD57" s="748"/>
      <c r="URE57" s="748"/>
      <c r="URF57" s="748"/>
      <c r="URG57" s="747"/>
      <c r="URH57" s="748"/>
      <c r="URI57" s="748"/>
      <c r="URJ57" s="748"/>
      <c r="URK57" s="748"/>
      <c r="URL57" s="748"/>
      <c r="URM57" s="748"/>
      <c r="URN57" s="748"/>
      <c r="URO57" s="748"/>
      <c r="URP57" s="748"/>
      <c r="URQ57" s="748"/>
      <c r="URR57" s="748"/>
      <c r="URS57" s="748"/>
      <c r="URT57" s="748"/>
      <c r="URU57" s="748"/>
      <c r="URV57" s="748"/>
      <c r="URW57" s="748"/>
      <c r="URX57" s="748"/>
      <c r="URY57" s="748"/>
      <c r="URZ57" s="748"/>
      <c r="USA57" s="748"/>
      <c r="USB57" s="748"/>
      <c r="USC57" s="748"/>
      <c r="USD57" s="748"/>
      <c r="USE57" s="748"/>
      <c r="USF57" s="748"/>
      <c r="USG57" s="748"/>
      <c r="USH57" s="748"/>
      <c r="USI57" s="748"/>
      <c r="USJ57" s="748"/>
      <c r="USK57" s="748"/>
      <c r="USL57" s="747"/>
      <c r="USM57" s="748"/>
      <c r="USN57" s="748"/>
      <c r="USO57" s="748"/>
      <c r="USP57" s="748"/>
      <c r="USQ57" s="748"/>
      <c r="USR57" s="748"/>
      <c r="USS57" s="748"/>
      <c r="UST57" s="748"/>
      <c r="USU57" s="748"/>
      <c r="USV57" s="748"/>
      <c r="USW57" s="748"/>
      <c r="USX57" s="748"/>
      <c r="USY57" s="748"/>
      <c r="USZ57" s="748"/>
      <c r="UTA57" s="748"/>
      <c r="UTB57" s="748"/>
      <c r="UTC57" s="748"/>
      <c r="UTD57" s="748"/>
      <c r="UTE57" s="748"/>
      <c r="UTF57" s="748"/>
      <c r="UTG57" s="748"/>
      <c r="UTH57" s="748"/>
      <c r="UTI57" s="748"/>
      <c r="UTJ57" s="748"/>
      <c r="UTK57" s="748"/>
      <c r="UTL57" s="748"/>
      <c r="UTM57" s="748"/>
      <c r="UTN57" s="748"/>
      <c r="UTO57" s="748"/>
      <c r="UTP57" s="748"/>
      <c r="UTQ57" s="747"/>
      <c r="UTR57" s="748"/>
      <c r="UTS57" s="748"/>
      <c r="UTT57" s="748"/>
      <c r="UTU57" s="748"/>
      <c r="UTV57" s="748"/>
      <c r="UTW57" s="748"/>
      <c r="UTX57" s="748"/>
      <c r="UTY57" s="748"/>
      <c r="UTZ57" s="748"/>
      <c r="UUA57" s="748"/>
      <c r="UUB57" s="748"/>
      <c r="UUC57" s="748"/>
      <c r="UUD57" s="748"/>
      <c r="UUE57" s="748"/>
      <c r="UUF57" s="748"/>
      <c r="UUG57" s="748"/>
      <c r="UUH57" s="748"/>
      <c r="UUI57" s="748"/>
      <c r="UUJ57" s="748"/>
      <c r="UUK57" s="748"/>
      <c r="UUL57" s="748"/>
      <c r="UUM57" s="748"/>
      <c r="UUN57" s="748"/>
      <c r="UUO57" s="748"/>
      <c r="UUP57" s="748"/>
      <c r="UUQ57" s="748"/>
      <c r="UUR57" s="748"/>
      <c r="UUS57" s="748"/>
      <c r="UUT57" s="748"/>
      <c r="UUU57" s="748"/>
      <c r="UUV57" s="747"/>
      <c r="UUW57" s="748"/>
      <c r="UUX57" s="748"/>
      <c r="UUY57" s="748"/>
      <c r="UUZ57" s="748"/>
      <c r="UVA57" s="748"/>
      <c r="UVB57" s="748"/>
      <c r="UVC57" s="748"/>
      <c r="UVD57" s="748"/>
      <c r="UVE57" s="748"/>
      <c r="UVF57" s="748"/>
      <c r="UVG57" s="748"/>
      <c r="UVH57" s="748"/>
      <c r="UVI57" s="748"/>
      <c r="UVJ57" s="748"/>
      <c r="UVK57" s="748"/>
      <c r="UVL57" s="748"/>
      <c r="UVM57" s="748"/>
      <c r="UVN57" s="748"/>
      <c r="UVO57" s="748"/>
      <c r="UVP57" s="748"/>
      <c r="UVQ57" s="748"/>
      <c r="UVR57" s="748"/>
      <c r="UVS57" s="748"/>
      <c r="UVT57" s="748"/>
      <c r="UVU57" s="748"/>
      <c r="UVV57" s="748"/>
      <c r="UVW57" s="748"/>
      <c r="UVX57" s="748"/>
      <c r="UVY57" s="748"/>
      <c r="UVZ57" s="748"/>
      <c r="UWA57" s="747"/>
      <c r="UWB57" s="748"/>
      <c r="UWC57" s="748"/>
      <c r="UWD57" s="748"/>
      <c r="UWE57" s="748"/>
      <c r="UWF57" s="748"/>
      <c r="UWG57" s="748"/>
      <c r="UWH57" s="748"/>
      <c r="UWI57" s="748"/>
      <c r="UWJ57" s="748"/>
      <c r="UWK57" s="748"/>
      <c r="UWL57" s="748"/>
      <c r="UWM57" s="748"/>
      <c r="UWN57" s="748"/>
      <c r="UWO57" s="748"/>
      <c r="UWP57" s="748"/>
      <c r="UWQ57" s="748"/>
      <c r="UWR57" s="748"/>
      <c r="UWS57" s="748"/>
      <c r="UWT57" s="748"/>
      <c r="UWU57" s="748"/>
      <c r="UWV57" s="748"/>
      <c r="UWW57" s="748"/>
      <c r="UWX57" s="748"/>
      <c r="UWY57" s="748"/>
      <c r="UWZ57" s="748"/>
      <c r="UXA57" s="748"/>
      <c r="UXB57" s="748"/>
      <c r="UXC57" s="748"/>
      <c r="UXD57" s="748"/>
      <c r="UXE57" s="748"/>
      <c r="UXF57" s="747"/>
      <c r="UXG57" s="748"/>
      <c r="UXH57" s="748"/>
      <c r="UXI57" s="748"/>
      <c r="UXJ57" s="748"/>
      <c r="UXK57" s="748"/>
      <c r="UXL57" s="748"/>
      <c r="UXM57" s="748"/>
      <c r="UXN57" s="748"/>
      <c r="UXO57" s="748"/>
      <c r="UXP57" s="748"/>
      <c r="UXQ57" s="748"/>
      <c r="UXR57" s="748"/>
      <c r="UXS57" s="748"/>
      <c r="UXT57" s="748"/>
      <c r="UXU57" s="748"/>
      <c r="UXV57" s="748"/>
      <c r="UXW57" s="748"/>
      <c r="UXX57" s="748"/>
      <c r="UXY57" s="748"/>
      <c r="UXZ57" s="748"/>
      <c r="UYA57" s="748"/>
      <c r="UYB57" s="748"/>
      <c r="UYC57" s="748"/>
      <c r="UYD57" s="748"/>
      <c r="UYE57" s="748"/>
      <c r="UYF57" s="748"/>
      <c r="UYG57" s="748"/>
      <c r="UYH57" s="748"/>
      <c r="UYI57" s="748"/>
      <c r="UYJ57" s="748"/>
      <c r="UYK57" s="747"/>
      <c r="UYL57" s="748"/>
      <c r="UYM57" s="748"/>
      <c r="UYN57" s="748"/>
      <c r="UYO57" s="748"/>
      <c r="UYP57" s="748"/>
      <c r="UYQ57" s="748"/>
      <c r="UYR57" s="748"/>
      <c r="UYS57" s="748"/>
      <c r="UYT57" s="748"/>
      <c r="UYU57" s="748"/>
      <c r="UYV57" s="748"/>
      <c r="UYW57" s="748"/>
      <c r="UYX57" s="748"/>
      <c r="UYY57" s="748"/>
      <c r="UYZ57" s="748"/>
      <c r="UZA57" s="748"/>
      <c r="UZB57" s="748"/>
      <c r="UZC57" s="748"/>
      <c r="UZD57" s="748"/>
      <c r="UZE57" s="748"/>
      <c r="UZF57" s="748"/>
      <c r="UZG57" s="748"/>
      <c r="UZH57" s="748"/>
      <c r="UZI57" s="748"/>
      <c r="UZJ57" s="748"/>
      <c r="UZK57" s="748"/>
      <c r="UZL57" s="748"/>
      <c r="UZM57" s="748"/>
      <c r="UZN57" s="748"/>
      <c r="UZO57" s="748"/>
      <c r="UZP57" s="747"/>
      <c r="UZQ57" s="748"/>
      <c r="UZR57" s="748"/>
      <c r="UZS57" s="748"/>
      <c r="UZT57" s="748"/>
      <c r="UZU57" s="748"/>
      <c r="UZV57" s="748"/>
      <c r="UZW57" s="748"/>
      <c r="UZX57" s="748"/>
      <c r="UZY57" s="748"/>
      <c r="UZZ57" s="748"/>
      <c r="VAA57" s="748"/>
      <c r="VAB57" s="748"/>
      <c r="VAC57" s="748"/>
      <c r="VAD57" s="748"/>
      <c r="VAE57" s="748"/>
      <c r="VAF57" s="748"/>
      <c r="VAG57" s="748"/>
      <c r="VAH57" s="748"/>
      <c r="VAI57" s="748"/>
      <c r="VAJ57" s="748"/>
      <c r="VAK57" s="748"/>
      <c r="VAL57" s="748"/>
      <c r="VAM57" s="748"/>
      <c r="VAN57" s="748"/>
      <c r="VAO57" s="748"/>
      <c r="VAP57" s="748"/>
      <c r="VAQ57" s="748"/>
      <c r="VAR57" s="748"/>
      <c r="VAS57" s="748"/>
      <c r="VAT57" s="748"/>
      <c r="VAU57" s="747"/>
      <c r="VAV57" s="748"/>
      <c r="VAW57" s="748"/>
      <c r="VAX57" s="748"/>
      <c r="VAY57" s="748"/>
      <c r="VAZ57" s="748"/>
      <c r="VBA57" s="748"/>
      <c r="VBB57" s="748"/>
      <c r="VBC57" s="748"/>
      <c r="VBD57" s="748"/>
      <c r="VBE57" s="748"/>
      <c r="VBF57" s="748"/>
      <c r="VBG57" s="748"/>
      <c r="VBH57" s="748"/>
      <c r="VBI57" s="748"/>
      <c r="VBJ57" s="748"/>
      <c r="VBK57" s="748"/>
      <c r="VBL57" s="748"/>
      <c r="VBM57" s="748"/>
      <c r="VBN57" s="748"/>
      <c r="VBO57" s="748"/>
      <c r="VBP57" s="748"/>
      <c r="VBQ57" s="748"/>
      <c r="VBR57" s="748"/>
      <c r="VBS57" s="748"/>
      <c r="VBT57" s="748"/>
      <c r="VBU57" s="748"/>
      <c r="VBV57" s="748"/>
      <c r="VBW57" s="748"/>
      <c r="VBX57" s="748"/>
      <c r="VBY57" s="748"/>
      <c r="VBZ57" s="747"/>
      <c r="VCA57" s="748"/>
      <c r="VCB57" s="748"/>
      <c r="VCC57" s="748"/>
      <c r="VCD57" s="748"/>
      <c r="VCE57" s="748"/>
      <c r="VCF57" s="748"/>
      <c r="VCG57" s="748"/>
      <c r="VCH57" s="748"/>
      <c r="VCI57" s="748"/>
      <c r="VCJ57" s="748"/>
      <c r="VCK57" s="748"/>
      <c r="VCL57" s="748"/>
      <c r="VCM57" s="748"/>
      <c r="VCN57" s="748"/>
      <c r="VCO57" s="748"/>
      <c r="VCP57" s="748"/>
      <c r="VCQ57" s="748"/>
      <c r="VCR57" s="748"/>
      <c r="VCS57" s="748"/>
      <c r="VCT57" s="748"/>
      <c r="VCU57" s="748"/>
      <c r="VCV57" s="748"/>
      <c r="VCW57" s="748"/>
      <c r="VCX57" s="748"/>
      <c r="VCY57" s="748"/>
      <c r="VCZ57" s="748"/>
      <c r="VDA57" s="748"/>
      <c r="VDB57" s="748"/>
      <c r="VDC57" s="748"/>
      <c r="VDD57" s="748"/>
      <c r="VDE57" s="747"/>
      <c r="VDF57" s="748"/>
      <c r="VDG57" s="748"/>
      <c r="VDH57" s="748"/>
      <c r="VDI57" s="748"/>
      <c r="VDJ57" s="748"/>
      <c r="VDK57" s="748"/>
      <c r="VDL57" s="748"/>
      <c r="VDM57" s="748"/>
      <c r="VDN57" s="748"/>
      <c r="VDO57" s="748"/>
      <c r="VDP57" s="748"/>
      <c r="VDQ57" s="748"/>
      <c r="VDR57" s="748"/>
      <c r="VDS57" s="748"/>
      <c r="VDT57" s="748"/>
      <c r="VDU57" s="748"/>
      <c r="VDV57" s="748"/>
      <c r="VDW57" s="748"/>
      <c r="VDX57" s="748"/>
      <c r="VDY57" s="748"/>
      <c r="VDZ57" s="748"/>
      <c r="VEA57" s="748"/>
      <c r="VEB57" s="748"/>
      <c r="VEC57" s="748"/>
      <c r="VED57" s="748"/>
      <c r="VEE57" s="748"/>
      <c r="VEF57" s="748"/>
      <c r="VEG57" s="748"/>
      <c r="VEH57" s="748"/>
      <c r="VEI57" s="748"/>
      <c r="VEJ57" s="747"/>
      <c r="VEK57" s="748"/>
      <c r="VEL57" s="748"/>
      <c r="VEM57" s="748"/>
      <c r="VEN57" s="748"/>
      <c r="VEO57" s="748"/>
      <c r="VEP57" s="748"/>
      <c r="VEQ57" s="748"/>
      <c r="VER57" s="748"/>
      <c r="VES57" s="748"/>
      <c r="VET57" s="748"/>
      <c r="VEU57" s="748"/>
      <c r="VEV57" s="748"/>
      <c r="VEW57" s="748"/>
      <c r="VEX57" s="748"/>
      <c r="VEY57" s="748"/>
      <c r="VEZ57" s="748"/>
      <c r="VFA57" s="748"/>
      <c r="VFB57" s="748"/>
      <c r="VFC57" s="748"/>
      <c r="VFD57" s="748"/>
      <c r="VFE57" s="748"/>
      <c r="VFF57" s="748"/>
      <c r="VFG57" s="748"/>
      <c r="VFH57" s="748"/>
      <c r="VFI57" s="748"/>
      <c r="VFJ57" s="748"/>
      <c r="VFK57" s="748"/>
      <c r="VFL57" s="748"/>
      <c r="VFM57" s="748"/>
      <c r="VFN57" s="748"/>
      <c r="VFO57" s="747"/>
      <c r="VFP57" s="748"/>
      <c r="VFQ57" s="748"/>
      <c r="VFR57" s="748"/>
      <c r="VFS57" s="748"/>
      <c r="VFT57" s="748"/>
      <c r="VFU57" s="748"/>
      <c r="VFV57" s="748"/>
      <c r="VFW57" s="748"/>
      <c r="VFX57" s="748"/>
      <c r="VFY57" s="748"/>
      <c r="VFZ57" s="748"/>
      <c r="VGA57" s="748"/>
      <c r="VGB57" s="748"/>
      <c r="VGC57" s="748"/>
      <c r="VGD57" s="748"/>
      <c r="VGE57" s="748"/>
      <c r="VGF57" s="748"/>
      <c r="VGG57" s="748"/>
      <c r="VGH57" s="748"/>
      <c r="VGI57" s="748"/>
      <c r="VGJ57" s="748"/>
      <c r="VGK57" s="748"/>
      <c r="VGL57" s="748"/>
      <c r="VGM57" s="748"/>
      <c r="VGN57" s="748"/>
      <c r="VGO57" s="748"/>
      <c r="VGP57" s="748"/>
      <c r="VGQ57" s="748"/>
      <c r="VGR57" s="748"/>
      <c r="VGS57" s="748"/>
      <c r="VGT57" s="747"/>
      <c r="VGU57" s="748"/>
      <c r="VGV57" s="748"/>
      <c r="VGW57" s="748"/>
      <c r="VGX57" s="748"/>
      <c r="VGY57" s="748"/>
      <c r="VGZ57" s="748"/>
      <c r="VHA57" s="748"/>
      <c r="VHB57" s="748"/>
      <c r="VHC57" s="748"/>
      <c r="VHD57" s="748"/>
      <c r="VHE57" s="748"/>
      <c r="VHF57" s="748"/>
      <c r="VHG57" s="748"/>
      <c r="VHH57" s="748"/>
      <c r="VHI57" s="748"/>
      <c r="VHJ57" s="748"/>
      <c r="VHK57" s="748"/>
      <c r="VHL57" s="748"/>
      <c r="VHM57" s="748"/>
      <c r="VHN57" s="748"/>
      <c r="VHO57" s="748"/>
      <c r="VHP57" s="748"/>
      <c r="VHQ57" s="748"/>
      <c r="VHR57" s="748"/>
      <c r="VHS57" s="748"/>
      <c r="VHT57" s="748"/>
      <c r="VHU57" s="748"/>
      <c r="VHV57" s="748"/>
      <c r="VHW57" s="748"/>
      <c r="VHX57" s="748"/>
      <c r="VHY57" s="747"/>
      <c r="VHZ57" s="748"/>
      <c r="VIA57" s="748"/>
      <c r="VIB57" s="748"/>
      <c r="VIC57" s="748"/>
      <c r="VID57" s="748"/>
      <c r="VIE57" s="748"/>
      <c r="VIF57" s="748"/>
      <c r="VIG57" s="748"/>
      <c r="VIH57" s="748"/>
      <c r="VII57" s="748"/>
      <c r="VIJ57" s="748"/>
      <c r="VIK57" s="748"/>
      <c r="VIL57" s="748"/>
      <c r="VIM57" s="748"/>
      <c r="VIN57" s="748"/>
      <c r="VIO57" s="748"/>
      <c r="VIP57" s="748"/>
      <c r="VIQ57" s="748"/>
      <c r="VIR57" s="748"/>
      <c r="VIS57" s="748"/>
      <c r="VIT57" s="748"/>
      <c r="VIU57" s="748"/>
      <c r="VIV57" s="748"/>
      <c r="VIW57" s="748"/>
      <c r="VIX57" s="748"/>
      <c r="VIY57" s="748"/>
      <c r="VIZ57" s="748"/>
      <c r="VJA57" s="748"/>
      <c r="VJB57" s="748"/>
      <c r="VJC57" s="748"/>
      <c r="VJD57" s="747"/>
      <c r="VJE57" s="748"/>
      <c r="VJF57" s="748"/>
      <c r="VJG57" s="748"/>
      <c r="VJH57" s="748"/>
      <c r="VJI57" s="748"/>
      <c r="VJJ57" s="748"/>
      <c r="VJK57" s="748"/>
      <c r="VJL57" s="748"/>
      <c r="VJM57" s="748"/>
      <c r="VJN57" s="748"/>
      <c r="VJO57" s="748"/>
      <c r="VJP57" s="748"/>
      <c r="VJQ57" s="748"/>
      <c r="VJR57" s="748"/>
      <c r="VJS57" s="748"/>
      <c r="VJT57" s="748"/>
      <c r="VJU57" s="748"/>
      <c r="VJV57" s="748"/>
      <c r="VJW57" s="748"/>
      <c r="VJX57" s="748"/>
      <c r="VJY57" s="748"/>
      <c r="VJZ57" s="748"/>
      <c r="VKA57" s="748"/>
      <c r="VKB57" s="748"/>
      <c r="VKC57" s="748"/>
      <c r="VKD57" s="748"/>
      <c r="VKE57" s="748"/>
      <c r="VKF57" s="748"/>
      <c r="VKG57" s="748"/>
      <c r="VKH57" s="748"/>
      <c r="VKI57" s="747"/>
      <c r="VKJ57" s="748"/>
      <c r="VKK57" s="748"/>
      <c r="VKL57" s="748"/>
      <c r="VKM57" s="748"/>
      <c r="VKN57" s="748"/>
      <c r="VKO57" s="748"/>
      <c r="VKP57" s="748"/>
      <c r="VKQ57" s="748"/>
      <c r="VKR57" s="748"/>
      <c r="VKS57" s="748"/>
      <c r="VKT57" s="748"/>
      <c r="VKU57" s="748"/>
      <c r="VKV57" s="748"/>
      <c r="VKW57" s="748"/>
      <c r="VKX57" s="748"/>
      <c r="VKY57" s="748"/>
      <c r="VKZ57" s="748"/>
      <c r="VLA57" s="748"/>
      <c r="VLB57" s="748"/>
      <c r="VLC57" s="748"/>
      <c r="VLD57" s="748"/>
      <c r="VLE57" s="748"/>
      <c r="VLF57" s="748"/>
      <c r="VLG57" s="748"/>
      <c r="VLH57" s="748"/>
      <c r="VLI57" s="748"/>
      <c r="VLJ57" s="748"/>
      <c r="VLK57" s="748"/>
      <c r="VLL57" s="748"/>
      <c r="VLM57" s="748"/>
      <c r="VLN57" s="747"/>
      <c r="VLO57" s="748"/>
      <c r="VLP57" s="748"/>
      <c r="VLQ57" s="748"/>
      <c r="VLR57" s="748"/>
      <c r="VLS57" s="748"/>
      <c r="VLT57" s="748"/>
      <c r="VLU57" s="748"/>
      <c r="VLV57" s="748"/>
      <c r="VLW57" s="748"/>
      <c r="VLX57" s="748"/>
      <c r="VLY57" s="748"/>
      <c r="VLZ57" s="748"/>
      <c r="VMA57" s="748"/>
      <c r="VMB57" s="748"/>
      <c r="VMC57" s="748"/>
      <c r="VMD57" s="748"/>
      <c r="VME57" s="748"/>
      <c r="VMF57" s="748"/>
      <c r="VMG57" s="748"/>
      <c r="VMH57" s="748"/>
      <c r="VMI57" s="748"/>
      <c r="VMJ57" s="748"/>
      <c r="VMK57" s="748"/>
      <c r="VML57" s="748"/>
      <c r="VMM57" s="748"/>
      <c r="VMN57" s="748"/>
      <c r="VMO57" s="748"/>
      <c r="VMP57" s="748"/>
      <c r="VMQ57" s="748"/>
      <c r="VMR57" s="748"/>
      <c r="VMS57" s="747"/>
      <c r="VMT57" s="748"/>
      <c r="VMU57" s="748"/>
      <c r="VMV57" s="748"/>
      <c r="VMW57" s="748"/>
      <c r="VMX57" s="748"/>
      <c r="VMY57" s="748"/>
      <c r="VMZ57" s="748"/>
      <c r="VNA57" s="748"/>
      <c r="VNB57" s="748"/>
      <c r="VNC57" s="748"/>
      <c r="VND57" s="748"/>
      <c r="VNE57" s="748"/>
      <c r="VNF57" s="748"/>
      <c r="VNG57" s="748"/>
      <c r="VNH57" s="748"/>
      <c r="VNI57" s="748"/>
      <c r="VNJ57" s="748"/>
      <c r="VNK57" s="748"/>
      <c r="VNL57" s="748"/>
      <c r="VNM57" s="748"/>
      <c r="VNN57" s="748"/>
      <c r="VNO57" s="748"/>
      <c r="VNP57" s="748"/>
      <c r="VNQ57" s="748"/>
      <c r="VNR57" s="748"/>
      <c r="VNS57" s="748"/>
      <c r="VNT57" s="748"/>
      <c r="VNU57" s="748"/>
      <c r="VNV57" s="748"/>
      <c r="VNW57" s="748"/>
      <c r="VNX57" s="747"/>
      <c r="VNY57" s="748"/>
      <c r="VNZ57" s="748"/>
      <c r="VOA57" s="748"/>
      <c r="VOB57" s="748"/>
      <c r="VOC57" s="748"/>
      <c r="VOD57" s="748"/>
      <c r="VOE57" s="748"/>
      <c r="VOF57" s="748"/>
      <c r="VOG57" s="748"/>
      <c r="VOH57" s="748"/>
      <c r="VOI57" s="748"/>
      <c r="VOJ57" s="748"/>
      <c r="VOK57" s="748"/>
      <c r="VOL57" s="748"/>
      <c r="VOM57" s="748"/>
      <c r="VON57" s="748"/>
      <c r="VOO57" s="748"/>
      <c r="VOP57" s="748"/>
      <c r="VOQ57" s="748"/>
      <c r="VOR57" s="748"/>
      <c r="VOS57" s="748"/>
      <c r="VOT57" s="748"/>
      <c r="VOU57" s="748"/>
      <c r="VOV57" s="748"/>
      <c r="VOW57" s="748"/>
      <c r="VOX57" s="748"/>
      <c r="VOY57" s="748"/>
      <c r="VOZ57" s="748"/>
      <c r="VPA57" s="748"/>
      <c r="VPB57" s="748"/>
      <c r="VPC57" s="747"/>
      <c r="VPD57" s="748"/>
      <c r="VPE57" s="748"/>
      <c r="VPF57" s="748"/>
      <c r="VPG57" s="748"/>
      <c r="VPH57" s="748"/>
      <c r="VPI57" s="748"/>
      <c r="VPJ57" s="748"/>
      <c r="VPK57" s="748"/>
      <c r="VPL57" s="748"/>
      <c r="VPM57" s="748"/>
      <c r="VPN57" s="748"/>
      <c r="VPO57" s="748"/>
      <c r="VPP57" s="748"/>
      <c r="VPQ57" s="748"/>
      <c r="VPR57" s="748"/>
      <c r="VPS57" s="748"/>
      <c r="VPT57" s="748"/>
      <c r="VPU57" s="748"/>
      <c r="VPV57" s="748"/>
      <c r="VPW57" s="748"/>
      <c r="VPX57" s="748"/>
      <c r="VPY57" s="748"/>
      <c r="VPZ57" s="748"/>
      <c r="VQA57" s="748"/>
      <c r="VQB57" s="748"/>
      <c r="VQC57" s="748"/>
      <c r="VQD57" s="748"/>
      <c r="VQE57" s="748"/>
      <c r="VQF57" s="748"/>
      <c r="VQG57" s="748"/>
      <c r="VQH57" s="747"/>
      <c r="VQI57" s="748"/>
      <c r="VQJ57" s="748"/>
      <c r="VQK57" s="748"/>
      <c r="VQL57" s="748"/>
      <c r="VQM57" s="748"/>
      <c r="VQN57" s="748"/>
      <c r="VQO57" s="748"/>
      <c r="VQP57" s="748"/>
      <c r="VQQ57" s="748"/>
      <c r="VQR57" s="748"/>
      <c r="VQS57" s="748"/>
      <c r="VQT57" s="748"/>
      <c r="VQU57" s="748"/>
      <c r="VQV57" s="748"/>
      <c r="VQW57" s="748"/>
      <c r="VQX57" s="748"/>
      <c r="VQY57" s="748"/>
      <c r="VQZ57" s="748"/>
      <c r="VRA57" s="748"/>
      <c r="VRB57" s="748"/>
      <c r="VRC57" s="748"/>
      <c r="VRD57" s="748"/>
      <c r="VRE57" s="748"/>
      <c r="VRF57" s="748"/>
      <c r="VRG57" s="748"/>
      <c r="VRH57" s="748"/>
      <c r="VRI57" s="748"/>
      <c r="VRJ57" s="748"/>
      <c r="VRK57" s="748"/>
      <c r="VRL57" s="748"/>
      <c r="VRM57" s="747"/>
      <c r="VRN57" s="748"/>
      <c r="VRO57" s="748"/>
      <c r="VRP57" s="748"/>
      <c r="VRQ57" s="748"/>
      <c r="VRR57" s="748"/>
      <c r="VRS57" s="748"/>
      <c r="VRT57" s="748"/>
      <c r="VRU57" s="748"/>
      <c r="VRV57" s="748"/>
      <c r="VRW57" s="748"/>
      <c r="VRX57" s="748"/>
      <c r="VRY57" s="748"/>
      <c r="VRZ57" s="748"/>
      <c r="VSA57" s="748"/>
      <c r="VSB57" s="748"/>
      <c r="VSC57" s="748"/>
      <c r="VSD57" s="748"/>
      <c r="VSE57" s="748"/>
      <c r="VSF57" s="748"/>
      <c r="VSG57" s="748"/>
      <c r="VSH57" s="748"/>
      <c r="VSI57" s="748"/>
      <c r="VSJ57" s="748"/>
      <c r="VSK57" s="748"/>
      <c r="VSL57" s="748"/>
      <c r="VSM57" s="748"/>
      <c r="VSN57" s="748"/>
      <c r="VSO57" s="748"/>
      <c r="VSP57" s="748"/>
      <c r="VSQ57" s="748"/>
      <c r="VSR57" s="747"/>
      <c r="VSS57" s="748"/>
      <c r="VST57" s="748"/>
      <c r="VSU57" s="748"/>
      <c r="VSV57" s="748"/>
      <c r="VSW57" s="748"/>
      <c r="VSX57" s="748"/>
      <c r="VSY57" s="748"/>
      <c r="VSZ57" s="748"/>
      <c r="VTA57" s="748"/>
      <c r="VTB57" s="748"/>
      <c r="VTC57" s="748"/>
      <c r="VTD57" s="748"/>
      <c r="VTE57" s="748"/>
      <c r="VTF57" s="748"/>
      <c r="VTG57" s="748"/>
      <c r="VTH57" s="748"/>
      <c r="VTI57" s="748"/>
      <c r="VTJ57" s="748"/>
      <c r="VTK57" s="748"/>
      <c r="VTL57" s="748"/>
      <c r="VTM57" s="748"/>
      <c r="VTN57" s="748"/>
      <c r="VTO57" s="748"/>
      <c r="VTP57" s="748"/>
      <c r="VTQ57" s="748"/>
      <c r="VTR57" s="748"/>
      <c r="VTS57" s="748"/>
      <c r="VTT57" s="748"/>
      <c r="VTU57" s="748"/>
      <c r="VTV57" s="748"/>
      <c r="VTW57" s="747"/>
      <c r="VTX57" s="748"/>
      <c r="VTY57" s="748"/>
      <c r="VTZ57" s="748"/>
      <c r="VUA57" s="748"/>
      <c r="VUB57" s="748"/>
      <c r="VUC57" s="748"/>
      <c r="VUD57" s="748"/>
      <c r="VUE57" s="748"/>
      <c r="VUF57" s="748"/>
      <c r="VUG57" s="748"/>
      <c r="VUH57" s="748"/>
      <c r="VUI57" s="748"/>
      <c r="VUJ57" s="748"/>
      <c r="VUK57" s="748"/>
      <c r="VUL57" s="748"/>
      <c r="VUM57" s="748"/>
      <c r="VUN57" s="748"/>
      <c r="VUO57" s="748"/>
      <c r="VUP57" s="748"/>
      <c r="VUQ57" s="748"/>
      <c r="VUR57" s="748"/>
      <c r="VUS57" s="748"/>
      <c r="VUT57" s="748"/>
      <c r="VUU57" s="748"/>
      <c r="VUV57" s="748"/>
      <c r="VUW57" s="748"/>
      <c r="VUX57" s="748"/>
      <c r="VUY57" s="748"/>
      <c r="VUZ57" s="748"/>
      <c r="VVA57" s="748"/>
      <c r="VVB57" s="747"/>
      <c r="VVC57" s="748"/>
      <c r="VVD57" s="748"/>
      <c r="VVE57" s="748"/>
      <c r="VVF57" s="748"/>
      <c r="VVG57" s="748"/>
      <c r="VVH57" s="748"/>
      <c r="VVI57" s="748"/>
      <c r="VVJ57" s="748"/>
      <c r="VVK57" s="748"/>
      <c r="VVL57" s="748"/>
      <c r="VVM57" s="748"/>
      <c r="VVN57" s="748"/>
      <c r="VVO57" s="748"/>
      <c r="VVP57" s="748"/>
      <c r="VVQ57" s="748"/>
      <c r="VVR57" s="748"/>
      <c r="VVS57" s="748"/>
      <c r="VVT57" s="748"/>
      <c r="VVU57" s="748"/>
      <c r="VVV57" s="748"/>
      <c r="VVW57" s="748"/>
      <c r="VVX57" s="748"/>
      <c r="VVY57" s="748"/>
      <c r="VVZ57" s="748"/>
      <c r="VWA57" s="748"/>
      <c r="VWB57" s="748"/>
      <c r="VWC57" s="748"/>
      <c r="VWD57" s="748"/>
      <c r="VWE57" s="748"/>
      <c r="VWF57" s="748"/>
      <c r="VWG57" s="747"/>
      <c r="VWH57" s="748"/>
      <c r="VWI57" s="748"/>
      <c r="VWJ57" s="748"/>
      <c r="VWK57" s="748"/>
      <c r="VWL57" s="748"/>
      <c r="VWM57" s="748"/>
      <c r="VWN57" s="748"/>
      <c r="VWO57" s="748"/>
      <c r="VWP57" s="748"/>
      <c r="VWQ57" s="748"/>
      <c r="VWR57" s="748"/>
      <c r="VWS57" s="748"/>
      <c r="VWT57" s="748"/>
      <c r="VWU57" s="748"/>
      <c r="VWV57" s="748"/>
      <c r="VWW57" s="748"/>
      <c r="VWX57" s="748"/>
      <c r="VWY57" s="748"/>
      <c r="VWZ57" s="748"/>
      <c r="VXA57" s="748"/>
      <c r="VXB57" s="748"/>
      <c r="VXC57" s="748"/>
      <c r="VXD57" s="748"/>
      <c r="VXE57" s="748"/>
      <c r="VXF57" s="748"/>
      <c r="VXG57" s="748"/>
      <c r="VXH57" s="748"/>
      <c r="VXI57" s="748"/>
      <c r="VXJ57" s="748"/>
      <c r="VXK57" s="748"/>
      <c r="VXL57" s="747"/>
      <c r="VXM57" s="748"/>
      <c r="VXN57" s="748"/>
      <c r="VXO57" s="748"/>
      <c r="VXP57" s="748"/>
      <c r="VXQ57" s="748"/>
      <c r="VXR57" s="748"/>
      <c r="VXS57" s="748"/>
      <c r="VXT57" s="748"/>
      <c r="VXU57" s="748"/>
      <c r="VXV57" s="748"/>
      <c r="VXW57" s="748"/>
      <c r="VXX57" s="748"/>
      <c r="VXY57" s="748"/>
      <c r="VXZ57" s="748"/>
      <c r="VYA57" s="748"/>
      <c r="VYB57" s="748"/>
      <c r="VYC57" s="748"/>
      <c r="VYD57" s="748"/>
      <c r="VYE57" s="748"/>
      <c r="VYF57" s="748"/>
      <c r="VYG57" s="748"/>
      <c r="VYH57" s="748"/>
      <c r="VYI57" s="748"/>
      <c r="VYJ57" s="748"/>
      <c r="VYK57" s="748"/>
      <c r="VYL57" s="748"/>
      <c r="VYM57" s="748"/>
      <c r="VYN57" s="748"/>
      <c r="VYO57" s="748"/>
      <c r="VYP57" s="748"/>
      <c r="VYQ57" s="747"/>
      <c r="VYR57" s="748"/>
      <c r="VYS57" s="748"/>
      <c r="VYT57" s="748"/>
      <c r="VYU57" s="748"/>
      <c r="VYV57" s="748"/>
      <c r="VYW57" s="748"/>
      <c r="VYX57" s="748"/>
      <c r="VYY57" s="748"/>
      <c r="VYZ57" s="748"/>
      <c r="VZA57" s="748"/>
      <c r="VZB57" s="748"/>
      <c r="VZC57" s="748"/>
      <c r="VZD57" s="748"/>
      <c r="VZE57" s="748"/>
      <c r="VZF57" s="748"/>
      <c r="VZG57" s="748"/>
      <c r="VZH57" s="748"/>
      <c r="VZI57" s="748"/>
      <c r="VZJ57" s="748"/>
      <c r="VZK57" s="748"/>
      <c r="VZL57" s="748"/>
      <c r="VZM57" s="748"/>
      <c r="VZN57" s="748"/>
      <c r="VZO57" s="748"/>
      <c r="VZP57" s="748"/>
      <c r="VZQ57" s="748"/>
      <c r="VZR57" s="748"/>
      <c r="VZS57" s="748"/>
      <c r="VZT57" s="748"/>
      <c r="VZU57" s="748"/>
      <c r="VZV57" s="747"/>
      <c r="VZW57" s="748"/>
      <c r="VZX57" s="748"/>
      <c r="VZY57" s="748"/>
      <c r="VZZ57" s="748"/>
      <c r="WAA57" s="748"/>
      <c r="WAB57" s="748"/>
      <c r="WAC57" s="748"/>
      <c r="WAD57" s="748"/>
      <c r="WAE57" s="748"/>
      <c r="WAF57" s="748"/>
      <c r="WAG57" s="748"/>
      <c r="WAH57" s="748"/>
      <c r="WAI57" s="748"/>
      <c r="WAJ57" s="748"/>
      <c r="WAK57" s="748"/>
      <c r="WAL57" s="748"/>
      <c r="WAM57" s="748"/>
      <c r="WAN57" s="748"/>
      <c r="WAO57" s="748"/>
      <c r="WAP57" s="748"/>
      <c r="WAQ57" s="748"/>
      <c r="WAR57" s="748"/>
      <c r="WAS57" s="748"/>
      <c r="WAT57" s="748"/>
      <c r="WAU57" s="748"/>
      <c r="WAV57" s="748"/>
      <c r="WAW57" s="748"/>
      <c r="WAX57" s="748"/>
      <c r="WAY57" s="748"/>
      <c r="WAZ57" s="748"/>
      <c r="WBA57" s="747"/>
      <c r="WBB57" s="748"/>
      <c r="WBC57" s="748"/>
      <c r="WBD57" s="748"/>
      <c r="WBE57" s="748"/>
      <c r="WBF57" s="748"/>
      <c r="WBG57" s="748"/>
      <c r="WBH57" s="748"/>
      <c r="WBI57" s="748"/>
      <c r="WBJ57" s="748"/>
      <c r="WBK57" s="748"/>
      <c r="WBL57" s="748"/>
      <c r="WBM57" s="748"/>
      <c r="WBN57" s="748"/>
      <c r="WBO57" s="748"/>
      <c r="WBP57" s="748"/>
      <c r="WBQ57" s="748"/>
      <c r="WBR57" s="748"/>
      <c r="WBS57" s="748"/>
      <c r="WBT57" s="748"/>
      <c r="WBU57" s="748"/>
      <c r="WBV57" s="748"/>
      <c r="WBW57" s="748"/>
      <c r="WBX57" s="748"/>
      <c r="WBY57" s="748"/>
      <c r="WBZ57" s="748"/>
      <c r="WCA57" s="748"/>
      <c r="WCB57" s="748"/>
      <c r="WCC57" s="748"/>
      <c r="WCD57" s="748"/>
      <c r="WCE57" s="748"/>
      <c r="WCF57" s="747"/>
      <c r="WCG57" s="748"/>
      <c r="WCH57" s="748"/>
      <c r="WCI57" s="748"/>
      <c r="WCJ57" s="748"/>
      <c r="WCK57" s="748"/>
      <c r="WCL57" s="748"/>
      <c r="WCM57" s="748"/>
      <c r="WCN57" s="748"/>
      <c r="WCO57" s="748"/>
      <c r="WCP57" s="748"/>
      <c r="WCQ57" s="748"/>
      <c r="WCR57" s="748"/>
      <c r="WCS57" s="748"/>
      <c r="WCT57" s="748"/>
      <c r="WCU57" s="748"/>
      <c r="WCV57" s="748"/>
      <c r="WCW57" s="748"/>
      <c r="WCX57" s="748"/>
      <c r="WCY57" s="748"/>
      <c r="WCZ57" s="748"/>
      <c r="WDA57" s="748"/>
      <c r="WDB57" s="748"/>
      <c r="WDC57" s="748"/>
      <c r="WDD57" s="748"/>
      <c r="WDE57" s="748"/>
      <c r="WDF57" s="748"/>
      <c r="WDG57" s="748"/>
      <c r="WDH57" s="748"/>
      <c r="WDI57" s="748"/>
      <c r="WDJ57" s="748"/>
      <c r="WDK57" s="747"/>
      <c r="WDL57" s="748"/>
      <c r="WDM57" s="748"/>
      <c r="WDN57" s="748"/>
      <c r="WDO57" s="748"/>
      <c r="WDP57" s="748"/>
      <c r="WDQ57" s="748"/>
      <c r="WDR57" s="748"/>
      <c r="WDS57" s="748"/>
      <c r="WDT57" s="748"/>
      <c r="WDU57" s="748"/>
      <c r="WDV57" s="748"/>
      <c r="WDW57" s="748"/>
      <c r="WDX57" s="748"/>
      <c r="WDY57" s="748"/>
      <c r="WDZ57" s="748"/>
      <c r="WEA57" s="748"/>
      <c r="WEB57" s="748"/>
      <c r="WEC57" s="748"/>
      <c r="WED57" s="748"/>
      <c r="WEE57" s="748"/>
      <c r="WEF57" s="748"/>
      <c r="WEG57" s="748"/>
      <c r="WEH57" s="748"/>
      <c r="WEI57" s="748"/>
      <c r="WEJ57" s="748"/>
      <c r="WEK57" s="748"/>
      <c r="WEL57" s="748"/>
      <c r="WEM57" s="748"/>
      <c r="WEN57" s="748"/>
      <c r="WEO57" s="748"/>
      <c r="WEP57" s="747"/>
      <c r="WEQ57" s="748"/>
      <c r="WER57" s="748"/>
      <c r="WES57" s="748"/>
      <c r="WET57" s="748"/>
      <c r="WEU57" s="748"/>
      <c r="WEV57" s="748"/>
      <c r="WEW57" s="748"/>
      <c r="WEX57" s="748"/>
      <c r="WEY57" s="748"/>
      <c r="WEZ57" s="748"/>
      <c r="WFA57" s="748"/>
      <c r="WFB57" s="748"/>
      <c r="WFC57" s="748"/>
      <c r="WFD57" s="748"/>
      <c r="WFE57" s="748"/>
      <c r="WFF57" s="748"/>
      <c r="WFG57" s="748"/>
      <c r="WFH57" s="748"/>
      <c r="WFI57" s="748"/>
      <c r="WFJ57" s="748"/>
      <c r="WFK57" s="748"/>
      <c r="WFL57" s="748"/>
      <c r="WFM57" s="748"/>
      <c r="WFN57" s="748"/>
      <c r="WFO57" s="748"/>
      <c r="WFP57" s="748"/>
      <c r="WFQ57" s="748"/>
      <c r="WFR57" s="748"/>
      <c r="WFS57" s="748"/>
      <c r="WFT57" s="748"/>
      <c r="WFU57" s="747"/>
      <c r="WFV57" s="748"/>
      <c r="WFW57" s="748"/>
      <c r="WFX57" s="748"/>
      <c r="WFY57" s="748"/>
      <c r="WFZ57" s="748"/>
      <c r="WGA57" s="748"/>
      <c r="WGB57" s="748"/>
      <c r="WGC57" s="748"/>
      <c r="WGD57" s="748"/>
      <c r="WGE57" s="748"/>
      <c r="WGF57" s="748"/>
      <c r="WGG57" s="748"/>
      <c r="WGH57" s="748"/>
      <c r="WGI57" s="748"/>
      <c r="WGJ57" s="748"/>
      <c r="WGK57" s="748"/>
      <c r="WGL57" s="748"/>
      <c r="WGM57" s="748"/>
      <c r="WGN57" s="748"/>
      <c r="WGO57" s="748"/>
      <c r="WGP57" s="748"/>
      <c r="WGQ57" s="748"/>
      <c r="WGR57" s="748"/>
      <c r="WGS57" s="748"/>
      <c r="WGT57" s="748"/>
      <c r="WGU57" s="748"/>
      <c r="WGV57" s="748"/>
      <c r="WGW57" s="748"/>
      <c r="WGX57" s="748"/>
      <c r="WGY57" s="748"/>
      <c r="WGZ57" s="747"/>
      <c r="WHA57" s="748"/>
      <c r="WHB57" s="748"/>
      <c r="WHC57" s="748"/>
      <c r="WHD57" s="748"/>
      <c r="WHE57" s="748"/>
      <c r="WHF57" s="748"/>
      <c r="WHG57" s="748"/>
      <c r="WHH57" s="748"/>
      <c r="WHI57" s="748"/>
      <c r="WHJ57" s="748"/>
      <c r="WHK57" s="748"/>
      <c r="WHL57" s="748"/>
      <c r="WHM57" s="748"/>
      <c r="WHN57" s="748"/>
      <c r="WHO57" s="748"/>
      <c r="WHP57" s="748"/>
      <c r="WHQ57" s="748"/>
      <c r="WHR57" s="748"/>
      <c r="WHS57" s="748"/>
      <c r="WHT57" s="748"/>
      <c r="WHU57" s="748"/>
      <c r="WHV57" s="748"/>
      <c r="WHW57" s="748"/>
      <c r="WHX57" s="748"/>
      <c r="WHY57" s="748"/>
      <c r="WHZ57" s="748"/>
      <c r="WIA57" s="748"/>
      <c r="WIB57" s="748"/>
      <c r="WIC57" s="748"/>
      <c r="WID57" s="748"/>
      <c r="WIE57" s="747"/>
      <c r="WIF57" s="748"/>
      <c r="WIG57" s="748"/>
      <c r="WIH57" s="748"/>
      <c r="WII57" s="748"/>
      <c r="WIJ57" s="748"/>
      <c r="WIK57" s="748"/>
      <c r="WIL57" s="748"/>
      <c r="WIM57" s="748"/>
      <c r="WIN57" s="748"/>
      <c r="WIO57" s="748"/>
      <c r="WIP57" s="748"/>
      <c r="WIQ57" s="748"/>
      <c r="WIR57" s="748"/>
      <c r="WIS57" s="748"/>
      <c r="WIT57" s="748"/>
      <c r="WIU57" s="748"/>
      <c r="WIV57" s="748"/>
      <c r="WIW57" s="748"/>
      <c r="WIX57" s="748"/>
      <c r="WIY57" s="748"/>
      <c r="WIZ57" s="748"/>
      <c r="WJA57" s="748"/>
      <c r="WJB57" s="748"/>
      <c r="WJC57" s="748"/>
      <c r="WJD57" s="748"/>
      <c r="WJE57" s="748"/>
      <c r="WJF57" s="748"/>
      <c r="WJG57" s="748"/>
      <c r="WJH57" s="748"/>
      <c r="WJI57" s="748"/>
      <c r="WJJ57" s="747"/>
      <c r="WJK57" s="748"/>
      <c r="WJL57" s="748"/>
      <c r="WJM57" s="748"/>
      <c r="WJN57" s="748"/>
      <c r="WJO57" s="748"/>
      <c r="WJP57" s="748"/>
      <c r="WJQ57" s="748"/>
      <c r="WJR57" s="748"/>
      <c r="WJS57" s="748"/>
      <c r="WJT57" s="748"/>
      <c r="WJU57" s="748"/>
      <c r="WJV57" s="748"/>
      <c r="WJW57" s="748"/>
      <c r="WJX57" s="748"/>
      <c r="WJY57" s="748"/>
      <c r="WJZ57" s="748"/>
      <c r="WKA57" s="748"/>
      <c r="WKB57" s="748"/>
      <c r="WKC57" s="748"/>
      <c r="WKD57" s="748"/>
      <c r="WKE57" s="748"/>
      <c r="WKF57" s="748"/>
      <c r="WKG57" s="748"/>
      <c r="WKH57" s="748"/>
      <c r="WKI57" s="748"/>
      <c r="WKJ57" s="748"/>
      <c r="WKK57" s="748"/>
      <c r="WKL57" s="748"/>
      <c r="WKM57" s="748"/>
      <c r="WKN57" s="748"/>
      <c r="WKO57" s="747"/>
      <c r="WKP57" s="748"/>
      <c r="WKQ57" s="748"/>
      <c r="WKR57" s="748"/>
      <c r="WKS57" s="748"/>
      <c r="WKT57" s="748"/>
      <c r="WKU57" s="748"/>
      <c r="WKV57" s="748"/>
      <c r="WKW57" s="748"/>
      <c r="WKX57" s="748"/>
      <c r="WKY57" s="748"/>
      <c r="WKZ57" s="748"/>
      <c r="WLA57" s="748"/>
      <c r="WLB57" s="748"/>
      <c r="WLC57" s="748"/>
      <c r="WLD57" s="748"/>
      <c r="WLE57" s="748"/>
      <c r="WLF57" s="748"/>
      <c r="WLG57" s="748"/>
      <c r="WLH57" s="748"/>
      <c r="WLI57" s="748"/>
      <c r="WLJ57" s="748"/>
      <c r="WLK57" s="748"/>
      <c r="WLL57" s="748"/>
      <c r="WLM57" s="748"/>
      <c r="WLN57" s="748"/>
      <c r="WLO57" s="748"/>
      <c r="WLP57" s="748"/>
      <c r="WLQ57" s="748"/>
      <c r="WLR57" s="748"/>
      <c r="WLS57" s="748"/>
      <c r="WLT57" s="747"/>
      <c r="WLU57" s="748"/>
      <c r="WLV57" s="748"/>
      <c r="WLW57" s="748"/>
      <c r="WLX57" s="748"/>
      <c r="WLY57" s="748"/>
      <c r="WLZ57" s="748"/>
      <c r="WMA57" s="748"/>
      <c r="WMB57" s="748"/>
      <c r="WMC57" s="748"/>
      <c r="WMD57" s="748"/>
      <c r="WME57" s="748"/>
      <c r="WMF57" s="748"/>
      <c r="WMG57" s="748"/>
      <c r="WMH57" s="748"/>
      <c r="WMI57" s="748"/>
      <c r="WMJ57" s="748"/>
      <c r="WMK57" s="748"/>
      <c r="WML57" s="748"/>
      <c r="WMM57" s="748"/>
      <c r="WMN57" s="748"/>
      <c r="WMO57" s="748"/>
      <c r="WMP57" s="748"/>
      <c r="WMQ57" s="748"/>
      <c r="WMR57" s="748"/>
      <c r="WMS57" s="748"/>
      <c r="WMT57" s="748"/>
      <c r="WMU57" s="748"/>
      <c r="WMV57" s="748"/>
      <c r="WMW57" s="748"/>
      <c r="WMX57" s="748"/>
      <c r="WMY57" s="747"/>
      <c r="WMZ57" s="748"/>
      <c r="WNA57" s="748"/>
      <c r="WNB57" s="748"/>
      <c r="WNC57" s="748"/>
      <c r="WND57" s="748"/>
      <c r="WNE57" s="748"/>
      <c r="WNF57" s="748"/>
      <c r="WNG57" s="748"/>
      <c r="WNH57" s="748"/>
      <c r="WNI57" s="748"/>
      <c r="WNJ57" s="748"/>
      <c r="WNK57" s="748"/>
      <c r="WNL57" s="748"/>
      <c r="WNM57" s="748"/>
      <c r="WNN57" s="748"/>
      <c r="WNO57" s="748"/>
      <c r="WNP57" s="748"/>
      <c r="WNQ57" s="748"/>
      <c r="WNR57" s="748"/>
      <c r="WNS57" s="748"/>
      <c r="WNT57" s="748"/>
      <c r="WNU57" s="748"/>
      <c r="WNV57" s="748"/>
      <c r="WNW57" s="748"/>
      <c r="WNX57" s="748"/>
      <c r="WNY57" s="748"/>
      <c r="WNZ57" s="748"/>
      <c r="WOA57" s="748"/>
      <c r="WOB57" s="748"/>
      <c r="WOC57" s="748"/>
      <c r="WOD57" s="747"/>
      <c r="WOE57" s="748"/>
      <c r="WOF57" s="748"/>
      <c r="WOG57" s="748"/>
      <c r="WOH57" s="748"/>
      <c r="WOI57" s="748"/>
      <c r="WOJ57" s="748"/>
      <c r="WOK57" s="748"/>
      <c r="WOL57" s="748"/>
      <c r="WOM57" s="748"/>
      <c r="WON57" s="748"/>
      <c r="WOO57" s="748"/>
      <c r="WOP57" s="748"/>
      <c r="WOQ57" s="748"/>
      <c r="WOR57" s="748"/>
      <c r="WOS57" s="748"/>
      <c r="WOT57" s="748"/>
      <c r="WOU57" s="748"/>
      <c r="WOV57" s="748"/>
      <c r="WOW57" s="748"/>
      <c r="WOX57" s="748"/>
      <c r="WOY57" s="748"/>
      <c r="WOZ57" s="748"/>
      <c r="WPA57" s="748"/>
      <c r="WPB57" s="748"/>
      <c r="WPC57" s="748"/>
      <c r="WPD57" s="748"/>
      <c r="WPE57" s="748"/>
      <c r="WPF57" s="748"/>
      <c r="WPG57" s="748"/>
      <c r="WPH57" s="748"/>
      <c r="WPI57" s="747"/>
      <c r="WPJ57" s="748"/>
      <c r="WPK57" s="748"/>
      <c r="WPL57" s="748"/>
      <c r="WPM57" s="748"/>
      <c r="WPN57" s="748"/>
      <c r="WPO57" s="748"/>
      <c r="WPP57" s="748"/>
      <c r="WPQ57" s="748"/>
      <c r="WPR57" s="748"/>
      <c r="WPS57" s="748"/>
      <c r="WPT57" s="748"/>
      <c r="WPU57" s="748"/>
      <c r="WPV57" s="748"/>
      <c r="WPW57" s="748"/>
      <c r="WPX57" s="748"/>
      <c r="WPY57" s="748"/>
      <c r="WPZ57" s="748"/>
      <c r="WQA57" s="748"/>
      <c r="WQB57" s="748"/>
      <c r="WQC57" s="748"/>
      <c r="WQD57" s="748"/>
      <c r="WQE57" s="748"/>
      <c r="WQF57" s="748"/>
      <c r="WQG57" s="748"/>
      <c r="WQH57" s="748"/>
      <c r="WQI57" s="748"/>
      <c r="WQJ57" s="748"/>
      <c r="WQK57" s="748"/>
      <c r="WQL57" s="748"/>
      <c r="WQM57" s="748"/>
      <c r="WQN57" s="747"/>
      <c r="WQO57" s="748"/>
      <c r="WQP57" s="748"/>
      <c r="WQQ57" s="748"/>
      <c r="WQR57" s="748"/>
      <c r="WQS57" s="748"/>
      <c r="WQT57" s="748"/>
      <c r="WQU57" s="748"/>
      <c r="WQV57" s="748"/>
      <c r="WQW57" s="748"/>
      <c r="WQX57" s="748"/>
      <c r="WQY57" s="748"/>
      <c r="WQZ57" s="748"/>
      <c r="WRA57" s="748"/>
      <c r="WRB57" s="748"/>
      <c r="WRC57" s="748"/>
      <c r="WRD57" s="748"/>
      <c r="WRE57" s="748"/>
      <c r="WRF57" s="748"/>
      <c r="WRG57" s="748"/>
      <c r="WRH57" s="748"/>
      <c r="WRI57" s="748"/>
      <c r="WRJ57" s="748"/>
      <c r="WRK57" s="748"/>
      <c r="WRL57" s="748"/>
      <c r="WRM57" s="748"/>
      <c r="WRN57" s="748"/>
      <c r="WRO57" s="748"/>
      <c r="WRP57" s="748"/>
      <c r="WRQ57" s="748"/>
      <c r="WRR57" s="748"/>
      <c r="WRS57" s="747"/>
      <c r="WRT57" s="748"/>
      <c r="WRU57" s="748"/>
      <c r="WRV57" s="748"/>
      <c r="WRW57" s="748"/>
      <c r="WRX57" s="748"/>
      <c r="WRY57" s="748"/>
      <c r="WRZ57" s="748"/>
      <c r="WSA57" s="748"/>
      <c r="WSB57" s="748"/>
      <c r="WSC57" s="748"/>
      <c r="WSD57" s="748"/>
      <c r="WSE57" s="748"/>
      <c r="WSF57" s="748"/>
      <c r="WSG57" s="748"/>
      <c r="WSH57" s="748"/>
      <c r="WSI57" s="748"/>
      <c r="WSJ57" s="748"/>
      <c r="WSK57" s="748"/>
      <c r="WSL57" s="748"/>
      <c r="WSM57" s="748"/>
      <c r="WSN57" s="748"/>
      <c r="WSO57" s="748"/>
      <c r="WSP57" s="748"/>
      <c r="WSQ57" s="748"/>
      <c r="WSR57" s="748"/>
      <c r="WSS57" s="748"/>
      <c r="WST57" s="748"/>
      <c r="WSU57" s="748"/>
      <c r="WSV57" s="748"/>
      <c r="WSW57" s="748"/>
      <c r="WSX57" s="747"/>
      <c r="WSY57" s="748"/>
      <c r="WSZ57" s="748"/>
      <c r="WTA57" s="748"/>
      <c r="WTB57" s="748"/>
      <c r="WTC57" s="748"/>
      <c r="WTD57" s="748"/>
      <c r="WTE57" s="748"/>
      <c r="WTF57" s="748"/>
      <c r="WTG57" s="748"/>
      <c r="WTH57" s="748"/>
      <c r="WTI57" s="748"/>
      <c r="WTJ57" s="748"/>
      <c r="WTK57" s="748"/>
      <c r="WTL57" s="748"/>
      <c r="WTM57" s="748"/>
      <c r="WTN57" s="748"/>
      <c r="WTO57" s="748"/>
      <c r="WTP57" s="748"/>
      <c r="WTQ57" s="748"/>
      <c r="WTR57" s="748"/>
      <c r="WTS57" s="748"/>
      <c r="WTT57" s="748"/>
      <c r="WTU57" s="748"/>
      <c r="WTV57" s="748"/>
      <c r="WTW57" s="748"/>
      <c r="WTX57" s="748"/>
      <c r="WTY57" s="748"/>
      <c r="WTZ57" s="748"/>
      <c r="WUA57" s="748"/>
      <c r="WUB57" s="748"/>
      <c r="WUC57" s="747"/>
      <c r="WUD57" s="748"/>
      <c r="WUE57" s="748"/>
      <c r="WUF57" s="748"/>
      <c r="WUG57" s="748"/>
      <c r="WUH57" s="748"/>
      <c r="WUI57" s="748"/>
      <c r="WUJ57" s="748"/>
      <c r="WUK57" s="748"/>
      <c r="WUL57" s="748"/>
      <c r="WUM57" s="748"/>
      <c r="WUN57" s="748"/>
      <c r="WUO57" s="748"/>
      <c r="WUP57" s="748"/>
      <c r="WUQ57" s="748"/>
      <c r="WUR57" s="748"/>
      <c r="WUS57" s="748"/>
      <c r="WUT57" s="748"/>
      <c r="WUU57" s="748"/>
      <c r="WUV57" s="748"/>
      <c r="WUW57" s="748"/>
      <c r="WUX57" s="748"/>
      <c r="WUY57" s="748"/>
      <c r="WUZ57" s="748"/>
      <c r="WVA57" s="748"/>
      <c r="WVB57" s="748"/>
      <c r="WVC57" s="748"/>
      <c r="WVD57" s="748"/>
      <c r="WVE57" s="748"/>
      <c r="WVF57" s="748"/>
      <c r="WVG57" s="748"/>
      <c r="WVH57" s="747"/>
      <c r="WVI57" s="748"/>
      <c r="WVJ57" s="748"/>
      <c r="WVK57" s="748"/>
      <c r="WVL57" s="748"/>
      <c r="WVM57" s="748"/>
      <c r="WVN57" s="748"/>
      <c r="WVO57" s="748"/>
      <c r="WVP57" s="748"/>
      <c r="WVQ57" s="748"/>
      <c r="WVR57" s="748"/>
      <c r="WVS57" s="748"/>
      <c r="WVT57" s="748"/>
      <c r="WVU57" s="748"/>
      <c r="WVV57" s="748"/>
      <c r="WVW57" s="748"/>
      <c r="WVX57" s="748"/>
      <c r="WVY57" s="748"/>
      <c r="WVZ57" s="748"/>
      <c r="WWA57" s="748"/>
      <c r="WWB57" s="748"/>
      <c r="WWC57" s="748"/>
      <c r="WWD57" s="748"/>
      <c r="WWE57" s="748"/>
      <c r="WWF57" s="748"/>
      <c r="WWG57" s="748"/>
      <c r="WWH57" s="748"/>
      <c r="WWI57" s="748"/>
      <c r="WWJ57" s="748"/>
      <c r="WWK57" s="748"/>
      <c r="WWL57" s="748"/>
      <c r="WWM57" s="747"/>
      <c r="WWN57" s="748"/>
      <c r="WWO57" s="748"/>
      <c r="WWP57" s="748"/>
      <c r="WWQ57" s="748"/>
      <c r="WWR57" s="748"/>
      <c r="WWS57" s="748"/>
      <c r="WWT57" s="748"/>
      <c r="WWU57" s="748"/>
      <c r="WWV57" s="748"/>
      <c r="WWW57" s="748"/>
      <c r="WWX57" s="748"/>
      <c r="WWY57" s="748"/>
      <c r="WWZ57" s="748"/>
      <c r="WXA57" s="748"/>
      <c r="WXB57" s="748"/>
      <c r="WXC57" s="748"/>
      <c r="WXD57" s="748"/>
      <c r="WXE57" s="748"/>
      <c r="WXF57" s="748"/>
      <c r="WXG57" s="748"/>
      <c r="WXH57" s="748"/>
      <c r="WXI57" s="748"/>
      <c r="WXJ57" s="748"/>
      <c r="WXK57" s="748"/>
      <c r="WXL57" s="748"/>
      <c r="WXM57" s="748"/>
      <c r="WXN57" s="748"/>
      <c r="WXO57" s="748"/>
      <c r="WXP57" s="748"/>
      <c r="WXQ57" s="748"/>
      <c r="WXR57" s="747"/>
      <c r="WXS57" s="748"/>
      <c r="WXT57" s="748"/>
      <c r="WXU57" s="748"/>
      <c r="WXV57" s="748"/>
      <c r="WXW57" s="748"/>
      <c r="WXX57" s="748"/>
      <c r="WXY57" s="748"/>
      <c r="WXZ57" s="748"/>
      <c r="WYA57" s="748"/>
      <c r="WYB57" s="748"/>
      <c r="WYC57" s="748"/>
      <c r="WYD57" s="748"/>
      <c r="WYE57" s="748"/>
      <c r="WYF57" s="748"/>
      <c r="WYG57" s="748"/>
      <c r="WYH57" s="748"/>
      <c r="WYI57" s="748"/>
      <c r="WYJ57" s="748"/>
      <c r="WYK57" s="748"/>
      <c r="WYL57" s="748"/>
      <c r="WYM57" s="748"/>
      <c r="WYN57" s="748"/>
      <c r="WYO57" s="748"/>
      <c r="WYP57" s="748"/>
      <c r="WYQ57" s="748"/>
      <c r="WYR57" s="748"/>
      <c r="WYS57" s="748"/>
      <c r="WYT57" s="748"/>
      <c r="WYU57" s="748"/>
      <c r="WYV57" s="748"/>
      <c r="WYW57" s="747"/>
      <c r="WYX57" s="748"/>
      <c r="WYY57" s="748"/>
      <c r="WYZ57" s="748"/>
      <c r="WZA57" s="748"/>
      <c r="WZB57" s="748"/>
      <c r="WZC57" s="748"/>
      <c r="WZD57" s="748"/>
      <c r="WZE57" s="748"/>
      <c r="WZF57" s="748"/>
      <c r="WZG57" s="748"/>
      <c r="WZH57" s="748"/>
      <c r="WZI57" s="748"/>
      <c r="WZJ57" s="748"/>
      <c r="WZK57" s="748"/>
      <c r="WZL57" s="748"/>
      <c r="WZM57" s="748"/>
      <c r="WZN57" s="748"/>
      <c r="WZO57" s="748"/>
      <c r="WZP57" s="748"/>
      <c r="WZQ57" s="748"/>
      <c r="WZR57" s="748"/>
      <c r="WZS57" s="748"/>
      <c r="WZT57" s="748"/>
      <c r="WZU57" s="748"/>
      <c r="WZV57" s="748"/>
      <c r="WZW57" s="748"/>
      <c r="WZX57" s="748"/>
      <c r="WZY57" s="748"/>
      <c r="WZZ57" s="748"/>
      <c r="XAA57" s="748"/>
      <c r="XAB57" s="747"/>
      <c r="XAC57" s="748"/>
      <c r="XAD57" s="748"/>
      <c r="XAE57" s="748"/>
      <c r="XAF57" s="748"/>
      <c r="XAG57" s="748"/>
      <c r="XAH57" s="748"/>
      <c r="XAI57" s="748"/>
      <c r="XAJ57" s="748"/>
      <c r="XAK57" s="748"/>
      <c r="XAL57" s="748"/>
      <c r="XAM57" s="748"/>
      <c r="XAN57" s="748"/>
      <c r="XAO57" s="748"/>
      <c r="XAP57" s="748"/>
      <c r="XAQ57" s="748"/>
      <c r="XAR57" s="748"/>
      <c r="XAS57" s="748"/>
      <c r="XAT57" s="748"/>
      <c r="XAU57" s="748"/>
      <c r="XAV57" s="748"/>
      <c r="XAW57" s="748"/>
      <c r="XAX57" s="748"/>
      <c r="XAY57" s="748"/>
      <c r="XAZ57" s="748"/>
      <c r="XBA57" s="748"/>
      <c r="XBB57" s="748"/>
      <c r="XBC57" s="748"/>
      <c r="XBD57" s="748"/>
      <c r="XBE57" s="748"/>
      <c r="XBF57" s="748"/>
      <c r="XBG57" s="747"/>
      <c r="XBH57" s="748"/>
      <c r="XBI57" s="748"/>
      <c r="XBJ57" s="748"/>
      <c r="XBK57" s="748"/>
      <c r="XBL57" s="748"/>
      <c r="XBM57" s="748"/>
      <c r="XBN57" s="748"/>
      <c r="XBO57" s="748"/>
      <c r="XBP57" s="748"/>
      <c r="XBQ57" s="748"/>
      <c r="XBR57" s="748"/>
      <c r="XBS57" s="748"/>
      <c r="XBT57" s="748"/>
      <c r="XBU57" s="748"/>
      <c r="XBV57" s="748"/>
      <c r="XBW57" s="748"/>
      <c r="XBX57" s="748"/>
      <c r="XBY57" s="748"/>
      <c r="XBZ57" s="748"/>
      <c r="XCA57" s="748"/>
      <c r="XCB57" s="748"/>
      <c r="XCC57" s="748"/>
      <c r="XCD57" s="748"/>
      <c r="XCE57" s="748"/>
      <c r="XCF57" s="748"/>
      <c r="XCG57" s="748"/>
      <c r="XCH57" s="748"/>
      <c r="XCI57" s="748"/>
      <c r="XCJ57" s="748"/>
      <c r="XCK57" s="748"/>
      <c r="XCL57" s="747"/>
      <c r="XCM57" s="748"/>
      <c r="XCN57" s="748"/>
      <c r="XCO57" s="748"/>
      <c r="XCP57" s="748"/>
      <c r="XCQ57" s="748"/>
      <c r="XCR57" s="748"/>
      <c r="XCS57" s="748"/>
      <c r="XCT57" s="748"/>
      <c r="XCU57" s="748"/>
      <c r="XCV57" s="748"/>
      <c r="XCW57" s="748"/>
      <c r="XCX57" s="748"/>
      <c r="XCY57" s="748"/>
      <c r="XCZ57" s="748"/>
      <c r="XDA57" s="748"/>
      <c r="XDB57" s="748"/>
      <c r="XDC57" s="748"/>
      <c r="XDD57" s="748"/>
      <c r="XDE57" s="748"/>
      <c r="XDF57" s="748"/>
      <c r="XDG57" s="748"/>
      <c r="XDH57" s="748"/>
      <c r="XDI57" s="748"/>
      <c r="XDJ57" s="748"/>
      <c r="XDK57" s="748"/>
      <c r="XDL57" s="748"/>
      <c r="XDM57" s="748"/>
      <c r="XDN57" s="748"/>
      <c r="XDO57" s="748"/>
      <c r="XDP57" s="748"/>
      <c r="XDQ57" s="747"/>
      <c r="XDR57" s="748"/>
      <c r="XDS57" s="748"/>
      <c r="XDT57" s="748"/>
      <c r="XDU57" s="748"/>
      <c r="XDV57" s="748"/>
      <c r="XDW57" s="748"/>
      <c r="XDX57" s="748"/>
      <c r="XDY57" s="748"/>
      <c r="XDZ57" s="748"/>
      <c r="XEA57" s="748"/>
      <c r="XEB57" s="748"/>
      <c r="XEC57" s="748"/>
      <c r="XED57" s="748"/>
      <c r="XEE57" s="748"/>
      <c r="XEF57" s="748"/>
    </row>
    <row r="58" spans="1:16360" s="20" customFormat="1" ht="20" customHeight="1" x14ac:dyDescent="0.35">
      <c r="A58" s="151">
        <v>50</v>
      </c>
      <c r="B58" s="106" t="s">
        <v>116</v>
      </c>
      <c r="C58" s="104">
        <v>2008</v>
      </c>
      <c r="D58" s="106" t="s">
        <v>81</v>
      </c>
      <c r="E58" s="318">
        <f t="shared" si="0"/>
        <v>0</v>
      </c>
      <c r="F58" s="192">
        <v>172</v>
      </c>
      <c r="G58" s="160">
        <v>0</v>
      </c>
      <c r="H58" s="159"/>
      <c r="I58" s="411"/>
      <c r="J58" s="159"/>
      <c r="K58" s="160"/>
      <c r="L58" s="255"/>
      <c r="M58" s="256"/>
      <c r="N58" s="255"/>
      <c r="O58" s="256"/>
      <c r="P58" s="255">
        <v>94</v>
      </c>
      <c r="Q58" s="257">
        <v>0</v>
      </c>
      <c r="R58" s="255"/>
      <c r="S58" s="513"/>
      <c r="T58" s="255"/>
      <c r="U58" s="256"/>
      <c r="V58" s="255"/>
      <c r="W58" s="256"/>
      <c r="X58" s="255"/>
      <c r="Y58" s="256"/>
      <c r="Z58" s="255"/>
      <c r="AA58" s="256"/>
      <c r="AB58" s="255"/>
      <c r="AC58" s="256"/>
      <c r="AD58" s="255"/>
      <c r="AE58" s="627"/>
      <c r="AF58" s="255"/>
      <c r="AG58" s="256"/>
      <c r="AH58" s="255"/>
      <c r="AI58" s="256"/>
      <c r="AJ58" s="255"/>
      <c r="AK58" s="256"/>
      <c r="AL58" s="255"/>
      <c r="AM58" s="256"/>
      <c r="AN58" s="255"/>
      <c r="AO58" s="256"/>
      <c r="AP58" s="151">
        <v>50</v>
      </c>
    </row>
    <row r="59" spans="1:16360" s="20" customFormat="1" ht="20" customHeight="1" x14ac:dyDescent="0.35">
      <c r="A59" s="151">
        <v>51</v>
      </c>
      <c r="B59" s="531" t="s">
        <v>552</v>
      </c>
      <c r="C59" s="104">
        <v>2009</v>
      </c>
      <c r="D59" s="531" t="s">
        <v>7</v>
      </c>
      <c r="E59" s="318">
        <f t="shared" si="0"/>
        <v>0</v>
      </c>
      <c r="F59" s="192"/>
      <c r="G59" s="411"/>
      <c r="H59" s="159"/>
      <c r="I59" s="160"/>
      <c r="J59" s="159"/>
      <c r="K59" s="160"/>
      <c r="L59" s="255"/>
      <c r="M59" s="256"/>
      <c r="N59" s="255"/>
      <c r="O59" s="256"/>
      <c r="P59" s="255"/>
      <c r="Q59" s="257"/>
      <c r="R59" s="255"/>
      <c r="S59" s="513"/>
      <c r="T59" s="255"/>
      <c r="U59" s="256"/>
      <c r="V59" s="255"/>
      <c r="W59" s="256"/>
      <c r="X59" s="255"/>
      <c r="Y59" s="256"/>
      <c r="Z59" s="255"/>
      <c r="AA59" s="256"/>
      <c r="AB59" s="255"/>
      <c r="AC59" s="256"/>
      <c r="AD59" s="255"/>
      <c r="AE59" s="627"/>
      <c r="AF59" s="255">
        <v>111</v>
      </c>
      <c r="AG59" s="256">
        <v>0</v>
      </c>
      <c r="AH59" s="255"/>
      <c r="AI59" s="256"/>
      <c r="AJ59" s="255"/>
      <c r="AK59" s="256"/>
      <c r="AL59" s="255"/>
      <c r="AM59" s="256"/>
      <c r="AN59" s="255"/>
      <c r="AO59" s="256"/>
      <c r="AP59" s="151">
        <v>51</v>
      </c>
    </row>
    <row r="60" spans="1:16360" s="39" customFormat="1" ht="20" customHeight="1" x14ac:dyDescent="0.35">
      <c r="A60" s="151">
        <v>52</v>
      </c>
      <c r="B60" s="267" t="s">
        <v>280</v>
      </c>
      <c r="C60" s="104">
        <v>2008</v>
      </c>
      <c r="D60" s="267" t="s">
        <v>23</v>
      </c>
      <c r="E60" s="318">
        <f t="shared" si="0"/>
        <v>0</v>
      </c>
      <c r="F60" s="192"/>
      <c r="G60" s="411"/>
      <c r="H60" s="159"/>
      <c r="I60" s="160"/>
      <c r="J60" s="159"/>
      <c r="K60" s="160"/>
      <c r="L60" s="255"/>
      <c r="M60" s="256"/>
      <c r="N60" s="255"/>
      <c r="O60" s="256"/>
      <c r="P60" s="255"/>
      <c r="Q60" s="257"/>
      <c r="R60" s="255"/>
      <c r="S60" s="513"/>
      <c r="T60" s="255"/>
      <c r="U60" s="256"/>
      <c r="V60" s="255"/>
      <c r="W60" s="256"/>
      <c r="X60" s="255">
        <v>97</v>
      </c>
      <c r="Y60" s="256">
        <v>0</v>
      </c>
      <c r="Z60" s="255"/>
      <c r="AA60" s="256"/>
      <c r="AB60" s="255"/>
      <c r="AC60" s="256"/>
      <c r="AD60" s="255"/>
      <c r="AE60" s="627"/>
      <c r="AF60" s="255">
        <v>110</v>
      </c>
      <c r="AG60" s="256">
        <v>0</v>
      </c>
      <c r="AH60" s="255"/>
      <c r="AI60" s="256"/>
      <c r="AJ60" s="255"/>
      <c r="AK60" s="256"/>
      <c r="AL60" s="255"/>
      <c r="AM60" s="256"/>
      <c r="AN60" s="255"/>
      <c r="AO60" s="256"/>
      <c r="AP60" s="151">
        <v>52</v>
      </c>
      <c r="AQ60" s="20"/>
      <c r="AR60" s="20"/>
      <c r="AS60" s="20"/>
      <c r="AT60" s="20"/>
      <c r="AU60" s="20"/>
    </row>
    <row r="61" spans="1:16360" s="39" customFormat="1" ht="20" customHeight="1" x14ac:dyDescent="0.35">
      <c r="A61" s="151">
        <v>53</v>
      </c>
      <c r="B61" s="466" t="s">
        <v>493</v>
      </c>
      <c r="C61" s="104">
        <v>2008</v>
      </c>
      <c r="D61" s="466" t="s">
        <v>12</v>
      </c>
      <c r="E61" s="318">
        <f t="shared" si="0"/>
        <v>0</v>
      </c>
      <c r="F61" s="192"/>
      <c r="G61" s="411"/>
      <c r="H61" s="159"/>
      <c r="I61" s="160"/>
      <c r="J61" s="159"/>
      <c r="K61" s="160"/>
      <c r="L61" s="255"/>
      <c r="M61" s="256"/>
      <c r="N61" s="255"/>
      <c r="O61" s="256"/>
      <c r="P61" s="255"/>
      <c r="Q61" s="257"/>
      <c r="R61" s="255"/>
      <c r="S61" s="513"/>
      <c r="T61" s="255"/>
      <c r="U61" s="256"/>
      <c r="V61" s="255"/>
      <c r="W61" s="256"/>
      <c r="X61" s="255">
        <v>96</v>
      </c>
      <c r="Y61" s="256">
        <v>0</v>
      </c>
      <c r="Z61" s="255"/>
      <c r="AA61" s="256"/>
      <c r="AB61" s="255"/>
      <c r="AC61" s="256"/>
      <c r="AD61" s="255"/>
      <c r="AE61" s="627"/>
      <c r="AF61" s="255"/>
      <c r="AG61" s="256"/>
      <c r="AH61" s="255"/>
      <c r="AI61" s="256"/>
      <c r="AJ61" s="255"/>
      <c r="AK61" s="256"/>
      <c r="AL61" s="255"/>
      <c r="AM61" s="256"/>
      <c r="AN61" s="255"/>
      <c r="AO61" s="256"/>
      <c r="AP61" s="151">
        <v>53</v>
      </c>
      <c r="AQ61" s="20"/>
      <c r="AR61" s="20"/>
      <c r="AS61" s="20"/>
      <c r="AT61" s="20"/>
      <c r="AU61" s="20"/>
    </row>
    <row r="62" spans="1:16360" s="20" customFormat="1" ht="20" customHeight="1" x14ac:dyDescent="0.35">
      <c r="A62" s="151"/>
      <c r="B62" s="348"/>
      <c r="C62" s="104"/>
      <c r="D62" s="348"/>
      <c r="E62" s="33"/>
      <c r="F62" s="192"/>
      <c r="G62" s="160"/>
      <c r="H62" s="159"/>
      <c r="I62" s="160"/>
      <c r="J62" s="159"/>
      <c r="K62" s="160"/>
      <c r="L62" s="255"/>
      <c r="M62" s="256"/>
      <c r="N62" s="255"/>
      <c r="O62" s="256"/>
      <c r="P62" s="255"/>
      <c r="Q62" s="257"/>
      <c r="R62" s="255"/>
      <c r="S62" s="257"/>
      <c r="T62" s="255"/>
      <c r="U62" s="256"/>
      <c r="V62" s="255"/>
      <c r="W62" s="256"/>
      <c r="X62" s="255"/>
      <c r="Y62" s="256"/>
      <c r="Z62" s="255"/>
      <c r="AA62" s="256"/>
      <c r="AB62" s="255"/>
      <c r="AC62" s="256"/>
      <c r="AD62" s="255"/>
      <c r="AE62" s="627"/>
      <c r="AF62" s="255"/>
      <c r="AG62" s="256"/>
      <c r="AH62" s="255"/>
      <c r="AI62" s="256"/>
      <c r="AJ62" s="255"/>
      <c r="AK62" s="256"/>
      <c r="AL62" s="255"/>
      <c r="AM62" s="256"/>
      <c r="AN62" s="255"/>
      <c r="AO62" s="255"/>
      <c r="AP62" s="151"/>
    </row>
    <row r="63" spans="1:16360" s="20" customFormat="1" ht="20" hidden="1" customHeight="1" x14ac:dyDescent="0.35">
      <c r="A63" s="151"/>
      <c r="B63" s="348"/>
      <c r="C63" s="104"/>
      <c r="D63" s="348"/>
      <c r="E63" s="33">
        <f t="shared" ref="E63:E73" si="3">G63+I63+K63+M63+O63+Q63+S63+U63+W63+Y63+AA63+AC63+AE63+AG63+AM63+AO63</f>
        <v>0</v>
      </c>
      <c r="F63" s="192"/>
      <c r="G63" s="160"/>
      <c r="H63" s="159"/>
      <c r="I63" s="160"/>
      <c r="J63" s="159"/>
      <c r="K63" s="160"/>
      <c r="L63" s="255"/>
      <c r="M63" s="256"/>
      <c r="N63" s="255"/>
      <c r="O63" s="256"/>
      <c r="P63" s="255"/>
      <c r="Q63" s="257"/>
      <c r="R63" s="255"/>
      <c r="S63" s="257"/>
      <c r="T63" s="255"/>
      <c r="U63" s="256"/>
      <c r="V63" s="255"/>
      <c r="W63" s="256"/>
      <c r="X63" s="255"/>
      <c r="Y63" s="256"/>
      <c r="Z63" s="255"/>
      <c r="AA63" s="256"/>
      <c r="AB63" s="255"/>
      <c r="AC63" s="256"/>
      <c r="AD63" s="255"/>
      <c r="AE63" s="256"/>
      <c r="AF63" s="255"/>
      <c r="AG63" s="256"/>
      <c r="AH63" s="255"/>
      <c r="AI63" s="256"/>
      <c r="AJ63" s="255"/>
      <c r="AK63" s="256"/>
      <c r="AL63" s="255"/>
      <c r="AM63" s="256"/>
      <c r="AN63" s="255"/>
      <c r="AO63" s="256"/>
      <c r="AP63" s="151">
        <v>49</v>
      </c>
    </row>
    <row r="64" spans="1:16360" s="20" customFormat="1" ht="20" hidden="1" customHeight="1" x14ac:dyDescent="0.35">
      <c r="A64" s="151"/>
      <c r="B64" s="348"/>
      <c r="C64" s="104"/>
      <c r="D64" s="348"/>
      <c r="E64" s="33">
        <f t="shared" si="3"/>
        <v>0</v>
      </c>
      <c r="F64" s="192"/>
      <c r="G64" s="160"/>
      <c r="H64" s="159"/>
      <c r="I64" s="160"/>
      <c r="J64" s="159"/>
      <c r="K64" s="160"/>
      <c r="L64" s="255"/>
      <c r="M64" s="256"/>
      <c r="N64" s="255"/>
      <c r="O64" s="256"/>
      <c r="P64" s="255"/>
      <c r="Q64" s="257"/>
      <c r="R64" s="255"/>
      <c r="S64" s="257"/>
      <c r="T64" s="255"/>
      <c r="U64" s="256"/>
      <c r="V64" s="255"/>
      <c r="W64" s="256"/>
      <c r="X64" s="255"/>
      <c r="Y64" s="256"/>
      <c r="Z64" s="255"/>
      <c r="AA64" s="256"/>
      <c r="AB64" s="255"/>
      <c r="AC64" s="256"/>
      <c r="AD64" s="255"/>
      <c r="AE64" s="256"/>
      <c r="AF64" s="255"/>
      <c r="AG64" s="256"/>
      <c r="AH64" s="255"/>
      <c r="AI64" s="256"/>
      <c r="AJ64" s="255"/>
      <c r="AK64" s="256"/>
      <c r="AL64" s="255"/>
      <c r="AM64" s="256"/>
      <c r="AN64" s="255"/>
      <c r="AO64" s="256"/>
      <c r="AP64" s="151">
        <v>50</v>
      </c>
    </row>
    <row r="65" spans="1:42" s="20" customFormat="1" ht="20" hidden="1" customHeight="1" x14ac:dyDescent="0.35">
      <c r="A65" s="151"/>
      <c r="B65" s="348"/>
      <c r="C65" s="104"/>
      <c r="D65" s="348"/>
      <c r="E65" s="33">
        <f t="shared" si="3"/>
        <v>0</v>
      </c>
      <c r="F65" s="192"/>
      <c r="G65" s="160"/>
      <c r="H65" s="159"/>
      <c r="I65" s="160"/>
      <c r="J65" s="159"/>
      <c r="K65" s="160"/>
      <c r="L65" s="255"/>
      <c r="M65" s="256"/>
      <c r="N65" s="255"/>
      <c r="O65" s="256"/>
      <c r="P65" s="255"/>
      <c r="Q65" s="257"/>
      <c r="R65" s="255"/>
      <c r="S65" s="257"/>
      <c r="T65" s="255"/>
      <c r="U65" s="256"/>
      <c r="V65" s="255"/>
      <c r="W65" s="256"/>
      <c r="X65" s="255"/>
      <c r="Y65" s="256"/>
      <c r="Z65" s="255"/>
      <c r="AA65" s="256"/>
      <c r="AB65" s="255"/>
      <c r="AC65" s="256"/>
      <c r="AD65" s="255"/>
      <c r="AE65" s="256"/>
      <c r="AF65" s="255"/>
      <c r="AG65" s="256"/>
      <c r="AH65" s="255"/>
      <c r="AI65" s="256"/>
      <c r="AJ65" s="255"/>
      <c r="AK65" s="256"/>
      <c r="AL65" s="255"/>
      <c r="AM65" s="256"/>
      <c r="AN65" s="255"/>
      <c r="AO65" s="256"/>
      <c r="AP65" s="151">
        <v>51</v>
      </c>
    </row>
    <row r="66" spans="1:42" s="20" customFormat="1" ht="20" hidden="1" customHeight="1" x14ac:dyDescent="0.35">
      <c r="A66" s="151"/>
      <c r="B66" s="348"/>
      <c r="C66" s="104"/>
      <c r="D66" s="348"/>
      <c r="E66" s="33">
        <f t="shared" si="3"/>
        <v>0</v>
      </c>
      <c r="F66" s="192"/>
      <c r="G66" s="160"/>
      <c r="H66" s="159"/>
      <c r="I66" s="160"/>
      <c r="J66" s="159"/>
      <c r="K66" s="160"/>
      <c r="L66" s="255"/>
      <c r="M66" s="256"/>
      <c r="N66" s="255"/>
      <c r="O66" s="256"/>
      <c r="P66" s="255"/>
      <c r="Q66" s="257"/>
      <c r="R66" s="255"/>
      <c r="S66" s="257"/>
      <c r="T66" s="255"/>
      <c r="U66" s="256"/>
      <c r="V66" s="255"/>
      <c r="W66" s="256"/>
      <c r="X66" s="255"/>
      <c r="Y66" s="256"/>
      <c r="Z66" s="255"/>
      <c r="AA66" s="256"/>
      <c r="AB66" s="255"/>
      <c r="AC66" s="256"/>
      <c r="AD66" s="255"/>
      <c r="AE66" s="256"/>
      <c r="AF66" s="255"/>
      <c r="AG66" s="256"/>
      <c r="AH66" s="255"/>
      <c r="AI66" s="256"/>
      <c r="AJ66" s="255"/>
      <c r="AK66" s="256"/>
      <c r="AL66" s="255"/>
      <c r="AM66" s="256"/>
      <c r="AN66" s="255"/>
      <c r="AO66" s="256"/>
      <c r="AP66" s="151">
        <v>52</v>
      </c>
    </row>
    <row r="67" spans="1:42" s="20" customFormat="1" ht="20" hidden="1" customHeight="1" x14ac:dyDescent="0.35">
      <c r="A67" s="151"/>
      <c r="B67" s="348"/>
      <c r="C67" s="104"/>
      <c r="D67" s="348"/>
      <c r="E67" s="33">
        <f t="shared" si="3"/>
        <v>0</v>
      </c>
      <c r="F67" s="192"/>
      <c r="G67" s="160"/>
      <c r="H67" s="159"/>
      <c r="I67" s="160"/>
      <c r="J67" s="159"/>
      <c r="K67" s="160"/>
      <c r="L67" s="255"/>
      <c r="M67" s="256"/>
      <c r="N67" s="255"/>
      <c r="O67" s="256"/>
      <c r="P67" s="255"/>
      <c r="Q67" s="257"/>
      <c r="R67" s="255"/>
      <c r="S67" s="257"/>
      <c r="T67" s="255"/>
      <c r="U67" s="256"/>
      <c r="V67" s="255"/>
      <c r="W67" s="256"/>
      <c r="X67" s="255"/>
      <c r="Y67" s="256"/>
      <c r="Z67" s="255"/>
      <c r="AA67" s="256"/>
      <c r="AB67" s="255"/>
      <c r="AC67" s="256"/>
      <c r="AD67" s="255"/>
      <c r="AE67" s="256"/>
      <c r="AF67" s="255"/>
      <c r="AG67" s="256"/>
      <c r="AH67" s="255"/>
      <c r="AI67" s="256"/>
      <c r="AJ67" s="255"/>
      <c r="AK67" s="256"/>
      <c r="AL67" s="255"/>
      <c r="AM67" s="256"/>
      <c r="AN67" s="255"/>
      <c r="AO67" s="256"/>
      <c r="AP67" s="151">
        <v>53</v>
      </c>
    </row>
    <row r="68" spans="1:42" s="20" customFormat="1" ht="20" hidden="1" customHeight="1" x14ac:dyDescent="0.35">
      <c r="A68" s="151"/>
      <c r="B68" s="348"/>
      <c r="C68" s="104"/>
      <c r="D68" s="348"/>
      <c r="E68" s="33">
        <f t="shared" si="3"/>
        <v>0</v>
      </c>
      <c r="F68" s="192"/>
      <c r="G68" s="160"/>
      <c r="H68" s="159"/>
      <c r="I68" s="160"/>
      <c r="J68" s="159"/>
      <c r="K68" s="160"/>
      <c r="L68" s="255"/>
      <c r="M68" s="256"/>
      <c r="N68" s="255"/>
      <c r="O68" s="256"/>
      <c r="P68" s="255"/>
      <c r="Q68" s="257"/>
      <c r="R68" s="255"/>
      <c r="S68" s="257"/>
      <c r="T68" s="255"/>
      <c r="U68" s="256"/>
      <c r="V68" s="255"/>
      <c r="W68" s="256"/>
      <c r="X68" s="255"/>
      <c r="Y68" s="256"/>
      <c r="Z68" s="255"/>
      <c r="AA68" s="256"/>
      <c r="AB68" s="255"/>
      <c r="AC68" s="256"/>
      <c r="AD68" s="255"/>
      <c r="AE68" s="256"/>
      <c r="AF68" s="255"/>
      <c r="AG68" s="256"/>
      <c r="AH68" s="255"/>
      <c r="AI68" s="256"/>
      <c r="AJ68" s="255"/>
      <c r="AK68" s="256"/>
      <c r="AL68" s="255"/>
      <c r="AM68" s="256"/>
      <c r="AN68" s="255"/>
      <c r="AO68" s="256"/>
      <c r="AP68" s="151">
        <v>54</v>
      </c>
    </row>
    <row r="69" spans="1:42" s="20" customFormat="1" ht="20" hidden="1" customHeight="1" x14ac:dyDescent="0.35">
      <c r="A69" s="151"/>
      <c r="B69" s="348"/>
      <c r="C69" s="104"/>
      <c r="D69" s="348"/>
      <c r="E69" s="33">
        <f t="shared" si="3"/>
        <v>0</v>
      </c>
      <c r="F69" s="192"/>
      <c r="G69" s="160"/>
      <c r="H69" s="159"/>
      <c r="I69" s="160"/>
      <c r="J69" s="159"/>
      <c r="K69" s="160"/>
      <c r="L69" s="255"/>
      <c r="M69" s="256"/>
      <c r="N69" s="255"/>
      <c r="O69" s="256"/>
      <c r="P69" s="255"/>
      <c r="Q69" s="257"/>
      <c r="R69" s="255"/>
      <c r="S69" s="257"/>
      <c r="T69" s="255"/>
      <c r="U69" s="256"/>
      <c r="V69" s="255"/>
      <c r="W69" s="256"/>
      <c r="X69" s="255"/>
      <c r="Y69" s="256"/>
      <c r="Z69" s="255"/>
      <c r="AA69" s="256"/>
      <c r="AB69" s="255"/>
      <c r="AC69" s="256"/>
      <c r="AD69" s="255"/>
      <c r="AE69" s="256"/>
      <c r="AF69" s="255"/>
      <c r="AG69" s="256"/>
      <c r="AH69" s="255"/>
      <c r="AI69" s="256"/>
      <c r="AJ69" s="255"/>
      <c r="AK69" s="256"/>
      <c r="AL69" s="255"/>
      <c r="AM69" s="256"/>
      <c r="AN69" s="255"/>
      <c r="AO69" s="256"/>
      <c r="AP69" s="151">
        <v>55</v>
      </c>
    </row>
    <row r="70" spans="1:42" s="20" customFormat="1" ht="20" hidden="1" customHeight="1" x14ac:dyDescent="0.35">
      <c r="A70" s="151"/>
      <c r="B70" s="348"/>
      <c r="C70" s="104"/>
      <c r="D70" s="348"/>
      <c r="E70" s="33">
        <f t="shared" si="3"/>
        <v>0</v>
      </c>
      <c r="F70" s="192"/>
      <c r="G70" s="160"/>
      <c r="H70" s="159"/>
      <c r="I70" s="160"/>
      <c r="J70" s="159"/>
      <c r="K70" s="160"/>
      <c r="L70" s="255"/>
      <c r="M70" s="256"/>
      <c r="N70" s="255"/>
      <c r="O70" s="256"/>
      <c r="P70" s="255"/>
      <c r="Q70" s="257"/>
      <c r="R70" s="255"/>
      <c r="S70" s="257"/>
      <c r="T70" s="255"/>
      <c r="U70" s="256"/>
      <c r="V70" s="255"/>
      <c r="W70" s="256"/>
      <c r="X70" s="255"/>
      <c r="Y70" s="256"/>
      <c r="Z70" s="255"/>
      <c r="AA70" s="256"/>
      <c r="AB70" s="255"/>
      <c r="AC70" s="256"/>
      <c r="AD70" s="255"/>
      <c r="AE70" s="256"/>
      <c r="AF70" s="255"/>
      <c r="AG70" s="256"/>
      <c r="AH70" s="255"/>
      <c r="AI70" s="256"/>
      <c r="AJ70" s="255"/>
      <c r="AK70" s="256"/>
      <c r="AL70" s="255"/>
      <c r="AM70" s="256"/>
      <c r="AN70" s="255"/>
      <c r="AO70" s="256"/>
      <c r="AP70" s="151">
        <v>56</v>
      </c>
    </row>
    <row r="71" spans="1:42" s="20" customFormat="1" ht="20" hidden="1" customHeight="1" x14ac:dyDescent="0.35">
      <c r="A71" s="151"/>
      <c r="B71" s="348"/>
      <c r="C71" s="104"/>
      <c r="D71" s="348"/>
      <c r="E71" s="33">
        <f t="shared" si="3"/>
        <v>0</v>
      </c>
      <c r="F71" s="192"/>
      <c r="G71" s="160"/>
      <c r="H71" s="159"/>
      <c r="I71" s="160"/>
      <c r="J71" s="159"/>
      <c r="K71" s="160"/>
      <c r="L71" s="255"/>
      <c r="M71" s="256"/>
      <c r="N71" s="255"/>
      <c r="O71" s="256"/>
      <c r="P71" s="255"/>
      <c r="Q71" s="257"/>
      <c r="R71" s="255"/>
      <c r="S71" s="257"/>
      <c r="T71" s="255"/>
      <c r="U71" s="256"/>
      <c r="V71" s="255"/>
      <c r="W71" s="256"/>
      <c r="X71" s="255"/>
      <c r="Y71" s="256"/>
      <c r="Z71" s="255"/>
      <c r="AA71" s="256"/>
      <c r="AB71" s="255"/>
      <c r="AC71" s="256"/>
      <c r="AD71" s="255"/>
      <c r="AE71" s="256"/>
      <c r="AF71" s="255"/>
      <c r="AG71" s="256"/>
      <c r="AH71" s="255"/>
      <c r="AI71" s="256"/>
      <c r="AJ71" s="255"/>
      <c r="AK71" s="256"/>
      <c r="AL71" s="255"/>
      <c r="AM71" s="256"/>
      <c r="AN71" s="255"/>
      <c r="AO71" s="256"/>
      <c r="AP71" s="151">
        <v>57</v>
      </c>
    </row>
    <row r="72" spans="1:42" s="20" customFormat="1" ht="20" hidden="1" customHeight="1" x14ac:dyDescent="0.35">
      <c r="A72" s="151"/>
      <c r="B72" s="348"/>
      <c r="C72" s="104"/>
      <c r="D72" s="348"/>
      <c r="E72" s="33">
        <f t="shared" si="3"/>
        <v>0</v>
      </c>
      <c r="F72" s="192"/>
      <c r="G72" s="160"/>
      <c r="H72" s="159"/>
      <c r="I72" s="160"/>
      <c r="J72" s="159"/>
      <c r="K72" s="160"/>
      <c r="L72" s="255"/>
      <c r="M72" s="256"/>
      <c r="N72" s="255"/>
      <c r="O72" s="256"/>
      <c r="P72" s="255"/>
      <c r="Q72" s="257"/>
      <c r="R72" s="255"/>
      <c r="S72" s="257"/>
      <c r="T72" s="255"/>
      <c r="U72" s="256"/>
      <c r="V72" s="255"/>
      <c r="W72" s="256"/>
      <c r="X72" s="255"/>
      <c r="Y72" s="256"/>
      <c r="Z72" s="255"/>
      <c r="AA72" s="256"/>
      <c r="AB72" s="255"/>
      <c r="AC72" s="256"/>
      <c r="AD72" s="255"/>
      <c r="AE72" s="256"/>
      <c r="AF72" s="255"/>
      <c r="AG72" s="256"/>
      <c r="AH72" s="255"/>
      <c r="AI72" s="256"/>
      <c r="AJ72" s="255"/>
      <c r="AK72" s="256"/>
      <c r="AL72" s="255"/>
      <c r="AM72" s="256"/>
      <c r="AN72" s="255"/>
      <c r="AO72" s="256"/>
      <c r="AP72" s="151">
        <v>58</v>
      </c>
    </row>
    <row r="73" spans="1:42" s="20" customFormat="1" ht="20" hidden="1" customHeight="1" thickBot="1" x14ac:dyDescent="0.4">
      <c r="A73" s="329"/>
      <c r="E73" s="112">
        <f t="shared" si="3"/>
        <v>0</v>
      </c>
      <c r="F73" s="192"/>
      <c r="G73" s="160"/>
      <c r="H73" s="159"/>
      <c r="I73" s="160"/>
      <c r="J73" s="159"/>
      <c r="K73" s="160"/>
      <c r="L73" s="255"/>
      <c r="M73" s="256"/>
      <c r="N73" s="255"/>
      <c r="O73" s="256"/>
      <c r="P73" s="255"/>
      <c r="Q73" s="257"/>
      <c r="R73" s="255"/>
      <c r="S73" s="257"/>
      <c r="T73" s="255"/>
      <c r="U73" s="256"/>
      <c r="V73" s="255"/>
      <c r="W73" s="256"/>
      <c r="X73" s="255"/>
      <c r="Y73" s="256"/>
      <c r="Z73" s="255"/>
      <c r="AA73" s="256"/>
      <c r="AB73" s="255"/>
      <c r="AC73" s="256"/>
      <c r="AD73" s="255"/>
      <c r="AE73" s="256"/>
      <c r="AF73" s="255"/>
      <c r="AG73" s="256"/>
      <c r="AH73" s="255"/>
      <c r="AI73" s="256"/>
      <c r="AJ73" s="255"/>
      <c r="AK73" s="256"/>
      <c r="AL73" s="255"/>
      <c r="AM73" s="256"/>
      <c r="AN73" s="255"/>
      <c r="AO73" s="256"/>
      <c r="AP73" s="151">
        <v>59</v>
      </c>
    </row>
    <row r="74" spans="1:42" s="20" customFormat="1" ht="20.25" hidden="1" customHeight="1" x14ac:dyDescent="0.35">
      <c r="AH74" s="255"/>
      <c r="AI74" s="256"/>
      <c r="AJ74" s="255"/>
      <c r="AK74" s="256"/>
      <c r="AL74" s="255"/>
      <c r="AM74" s="336"/>
      <c r="AN74" s="255"/>
      <c r="AO74" s="256"/>
    </row>
    <row r="75" spans="1:42" s="20" customFormat="1" ht="20.25" customHeight="1" thickBot="1" x14ac:dyDescent="0.4">
      <c r="G75" s="614">
        <f>SUM(G10:G62)</f>
        <v>463.75</v>
      </c>
      <c r="I75" s="614">
        <f>SUM(I10:I62)</f>
        <v>371</v>
      </c>
      <c r="K75" s="650">
        <f>SUM(K10:K62)</f>
        <v>370.98</v>
      </c>
      <c r="M75" s="650">
        <f>SUM(M10:M62)</f>
        <v>469.99</v>
      </c>
      <c r="O75" s="614">
        <f>SUM(O10:O62)</f>
        <v>371</v>
      </c>
      <c r="Q75" s="614">
        <f>SUM(Q10:Q62)</f>
        <v>371</v>
      </c>
      <c r="S75" s="614">
        <f>SUM(S10:S62)</f>
        <v>371</v>
      </c>
      <c r="U75" s="614">
        <f>SUM(U10:U62)</f>
        <v>371</v>
      </c>
      <c r="W75" s="614">
        <f>SUM(W10:W62)</f>
        <v>371</v>
      </c>
      <c r="Y75" s="650">
        <f>SUM(Y10:Y62)</f>
        <v>370.98999999999995</v>
      </c>
      <c r="AA75" s="650">
        <f>SUM(AA10:AA62)</f>
        <v>370.89</v>
      </c>
      <c r="AC75" s="614">
        <f>SUM(AC10:AC62)</f>
        <v>371</v>
      </c>
      <c r="AE75" s="614">
        <f>SUM(AE10:AE62)</f>
        <v>368</v>
      </c>
      <c r="AG75" s="614">
        <f>SUM(AG10:AG62)</f>
        <v>350</v>
      </c>
      <c r="AH75" s="335"/>
      <c r="AI75" s="614">
        <f>SUM(AI10:AI62)</f>
        <v>371</v>
      </c>
      <c r="AJ75" s="335"/>
      <c r="AK75" s="650">
        <f>SUM(AK10:AK62)</f>
        <v>367.98999999999995</v>
      </c>
      <c r="AL75" s="613"/>
      <c r="AM75" s="614">
        <f>SUM(AM10:AM62)</f>
        <v>371</v>
      </c>
      <c r="AN75" s="683"/>
      <c r="AO75" s="614">
        <f>SUM(AO10:AO62)</f>
        <v>370</v>
      </c>
    </row>
    <row r="76" spans="1:42" s="20" customFormat="1" ht="49" customHeight="1" thickBot="1" x14ac:dyDescent="0.4">
      <c r="A76" s="735" t="s">
        <v>14</v>
      </c>
      <c r="B76" s="736"/>
      <c r="C76" s="736"/>
      <c r="D76" s="736"/>
      <c r="E76" s="736"/>
      <c r="F76" s="736"/>
      <c r="G76" s="736"/>
      <c r="H76" s="736"/>
      <c r="I76" s="736"/>
      <c r="J76" s="736"/>
      <c r="K76" s="736"/>
      <c r="L76" s="736"/>
      <c r="M76" s="736"/>
      <c r="N76" s="736"/>
      <c r="O76" s="736"/>
      <c r="P76" s="736"/>
      <c r="Q76" s="736"/>
      <c r="R76" s="736"/>
      <c r="S76" s="736"/>
      <c r="T76" s="736"/>
      <c r="U76" s="736"/>
      <c r="V76" s="736"/>
      <c r="W76" s="736"/>
      <c r="X76" s="736"/>
      <c r="Y76" s="736"/>
      <c r="Z76" s="736"/>
      <c r="AA76" s="736"/>
      <c r="AB76" s="736"/>
      <c r="AC76" s="736"/>
      <c r="AD76" s="736"/>
      <c r="AE76" s="736"/>
      <c r="AF76" s="736"/>
      <c r="AG76" s="736"/>
      <c r="AH76" s="736"/>
      <c r="AI76" s="736"/>
      <c r="AJ76" s="736"/>
      <c r="AK76" s="736"/>
      <c r="AL76" s="736"/>
      <c r="AM76" s="749"/>
      <c r="AN76" s="736"/>
      <c r="AO76" s="737"/>
    </row>
    <row r="77" spans="1:42" s="20" customFormat="1" ht="26" customHeight="1" thickBot="1" x14ac:dyDescent="0.4">
      <c r="C77" s="21"/>
      <c r="F77" s="741" t="s">
        <v>355</v>
      </c>
      <c r="G77" s="742"/>
      <c r="H77" s="741">
        <v>45004</v>
      </c>
      <c r="I77" s="742"/>
      <c r="J77" s="721">
        <v>45018</v>
      </c>
      <c r="K77" s="722"/>
      <c r="L77" s="721">
        <v>45032</v>
      </c>
      <c r="M77" s="722"/>
      <c r="N77" s="721">
        <v>45053</v>
      </c>
      <c r="O77" s="722"/>
      <c r="P77" s="721">
        <v>45074</v>
      </c>
      <c r="Q77" s="722"/>
      <c r="R77" s="721">
        <v>45088</v>
      </c>
      <c r="S77" s="722"/>
      <c r="T77" s="721">
        <v>45102</v>
      </c>
      <c r="U77" s="722"/>
      <c r="V77" s="721">
        <v>45116</v>
      </c>
      <c r="W77" s="722"/>
      <c r="X77" s="721">
        <v>45132</v>
      </c>
      <c r="Y77" s="722"/>
      <c r="Z77" s="721">
        <v>45159</v>
      </c>
      <c r="AA77" s="722"/>
      <c r="AB77" s="719">
        <v>45186</v>
      </c>
      <c r="AC77" s="720"/>
      <c r="AD77" s="719">
        <v>45200</v>
      </c>
      <c r="AE77" s="720"/>
      <c r="AF77" s="721">
        <v>45215</v>
      </c>
      <c r="AG77" s="722"/>
      <c r="AH77" s="721">
        <v>45242</v>
      </c>
      <c r="AI77" s="722"/>
      <c r="AJ77" s="719">
        <v>45250</v>
      </c>
      <c r="AK77" s="720"/>
      <c r="AL77" s="719">
        <v>45256</v>
      </c>
      <c r="AM77" s="720"/>
      <c r="AN77" s="719">
        <v>45270</v>
      </c>
      <c r="AO77" s="720"/>
    </row>
    <row r="78" spans="1:42" s="20" customFormat="1" ht="20.25" customHeight="1" x14ac:dyDescent="0.35">
      <c r="A78" s="759" t="s">
        <v>340</v>
      </c>
      <c r="B78" s="760"/>
      <c r="C78" s="760"/>
      <c r="D78" s="760"/>
      <c r="E78" s="761"/>
      <c r="F78" s="715" t="s">
        <v>333</v>
      </c>
      <c r="G78" s="723"/>
      <c r="H78" s="715" t="s">
        <v>371</v>
      </c>
      <c r="I78" s="723"/>
      <c r="J78" s="715" t="s">
        <v>405</v>
      </c>
      <c r="K78" s="723"/>
      <c r="L78" s="715" t="s">
        <v>595</v>
      </c>
      <c r="M78" s="723"/>
      <c r="N78" s="715" t="s">
        <v>425</v>
      </c>
      <c r="O78" s="723"/>
      <c r="P78" s="715" t="s">
        <v>431</v>
      </c>
      <c r="Q78" s="723"/>
      <c r="R78" s="715" t="s">
        <v>454</v>
      </c>
      <c r="S78" s="723"/>
      <c r="T78" s="715" t="s">
        <v>470</v>
      </c>
      <c r="U78" s="723"/>
      <c r="V78" s="715" t="s">
        <v>486</v>
      </c>
      <c r="W78" s="723"/>
      <c r="X78" s="715" t="s">
        <v>491</v>
      </c>
      <c r="Y78" s="723"/>
      <c r="Z78" s="715" t="s">
        <v>514</v>
      </c>
      <c r="AA78" s="723"/>
      <c r="AB78" s="715" t="s">
        <v>522</v>
      </c>
      <c r="AC78" s="723"/>
      <c r="AD78" s="715" t="s">
        <v>532</v>
      </c>
      <c r="AE78" s="723"/>
      <c r="AF78" s="715" t="s">
        <v>541</v>
      </c>
      <c r="AG78" s="716"/>
      <c r="AH78" s="715" t="s">
        <v>580</v>
      </c>
      <c r="AI78" s="716"/>
      <c r="AJ78" s="715" t="s">
        <v>581</v>
      </c>
      <c r="AK78" s="716"/>
      <c r="AL78" s="715" t="s">
        <v>590</v>
      </c>
      <c r="AM78" s="716"/>
      <c r="AN78" s="715" t="s">
        <v>583</v>
      </c>
      <c r="AO78" s="716"/>
    </row>
    <row r="79" spans="1:42" s="20" customFormat="1" ht="44" customHeight="1" thickBot="1" x14ac:dyDescent="0.4">
      <c r="A79" s="762"/>
      <c r="B79" s="763"/>
      <c r="C79" s="763"/>
      <c r="D79" s="763"/>
      <c r="E79" s="764"/>
      <c r="F79" s="717"/>
      <c r="G79" s="726"/>
      <c r="H79" s="724"/>
      <c r="I79" s="725"/>
      <c r="J79" s="717"/>
      <c r="K79" s="726"/>
      <c r="L79" s="717"/>
      <c r="M79" s="726"/>
      <c r="N79" s="717"/>
      <c r="O79" s="726"/>
      <c r="P79" s="717"/>
      <c r="Q79" s="726"/>
      <c r="R79" s="717"/>
      <c r="S79" s="726"/>
      <c r="T79" s="717"/>
      <c r="U79" s="726"/>
      <c r="V79" s="717"/>
      <c r="W79" s="726"/>
      <c r="X79" s="717"/>
      <c r="Y79" s="726"/>
      <c r="Z79" s="717"/>
      <c r="AA79" s="726"/>
      <c r="AB79" s="724"/>
      <c r="AC79" s="725"/>
      <c r="AD79" s="724"/>
      <c r="AE79" s="725"/>
      <c r="AF79" s="717"/>
      <c r="AG79" s="718"/>
      <c r="AH79" s="717"/>
      <c r="AI79" s="718"/>
      <c r="AJ79" s="717"/>
      <c r="AK79" s="718"/>
      <c r="AL79" s="717"/>
      <c r="AM79" s="718"/>
      <c r="AN79" s="717"/>
      <c r="AO79" s="718"/>
    </row>
    <row r="80" spans="1:42" s="20" customFormat="1" ht="24" customHeight="1" thickBot="1" x14ac:dyDescent="0.4">
      <c r="A80" s="66" t="s">
        <v>295</v>
      </c>
      <c r="B80" s="66" t="s">
        <v>2</v>
      </c>
      <c r="C80" s="66" t="s">
        <v>172</v>
      </c>
      <c r="D80" s="66" t="s">
        <v>3</v>
      </c>
      <c r="E80" s="66" t="s">
        <v>4</v>
      </c>
      <c r="F80" s="116" t="s">
        <v>5</v>
      </c>
      <c r="G80" s="581" t="s">
        <v>6</v>
      </c>
      <c r="H80" s="122" t="s">
        <v>5</v>
      </c>
      <c r="I80" s="581" t="s">
        <v>6</v>
      </c>
      <c r="J80" s="122" t="s">
        <v>5</v>
      </c>
      <c r="K80" s="581" t="s">
        <v>6</v>
      </c>
      <c r="L80" s="122" t="s">
        <v>5</v>
      </c>
      <c r="M80" s="581" t="s">
        <v>6</v>
      </c>
      <c r="N80" s="122" t="s">
        <v>5</v>
      </c>
      <c r="O80" s="581" t="s">
        <v>6</v>
      </c>
      <c r="P80" s="122" t="s">
        <v>5</v>
      </c>
      <c r="Q80" s="581" t="s">
        <v>6</v>
      </c>
      <c r="R80" s="122" t="s">
        <v>5</v>
      </c>
      <c r="S80" s="581" t="s">
        <v>6</v>
      </c>
      <c r="T80" s="122" t="s">
        <v>5</v>
      </c>
      <c r="U80" s="581" t="s">
        <v>6</v>
      </c>
      <c r="V80" s="122" t="s">
        <v>5</v>
      </c>
      <c r="W80" s="581" t="s">
        <v>6</v>
      </c>
      <c r="X80" s="122" t="s">
        <v>5</v>
      </c>
      <c r="Y80" s="581" t="s">
        <v>6</v>
      </c>
      <c r="Z80" s="122" t="s">
        <v>5</v>
      </c>
      <c r="AA80" s="581" t="s">
        <v>6</v>
      </c>
      <c r="AB80" s="122" t="s">
        <v>5</v>
      </c>
      <c r="AC80" s="581" t="s">
        <v>6</v>
      </c>
      <c r="AD80" s="122" t="s">
        <v>5</v>
      </c>
      <c r="AE80" s="581" t="s">
        <v>6</v>
      </c>
      <c r="AF80" s="122" t="s">
        <v>5</v>
      </c>
      <c r="AG80" s="581" t="s">
        <v>6</v>
      </c>
      <c r="AH80" s="122" t="s">
        <v>5</v>
      </c>
      <c r="AI80" s="581" t="s">
        <v>6</v>
      </c>
      <c r="AJ80" s="116" t="s">
        <v>5</v>
      </c>
      <c r="AK80" s="320" t="s">
        <v>6</v>
      </c>
      <c r="AL80" s="116" t="s">
        <v>5</v>
      </c>
      <c r="AM80" s="320" t="s">
        <v>6</v>
      </c>
      <c r="AN80" s="116" t="s">
        <v>5</v>
      </c>
      <c r="AO80" s="320" t="s">
        <v>6</v>
      </c>
      <c r="AP80" s="319" t="s">
        <v>295</v>
      </c>
    </row>
    <row r="81" spans="1:42" s="20" customFormat="1" ht="20.25" customHeight="1" x14ac:dyDescent="0.35">
      <c r="A81" s="150">
        <v>1</v>
      </c>
      <c r="B81" s="621" t="s">
        <v>357</v>
      </c>
      <c r="C81" s="346">
        <v>2009</v>
      </c>
      <c r="D81" s="306" t="s">
        <v>262</v>
      </c>
      <c r="E81" s="87">
        <f t="shared" ref="E81:E112" si="4">G81+I81+K81+M81+O81+Q81+S81+U81+W81+Y81+AA81+AC81+AE81+AG81+AI81+AK81+AM81+AO81</f>
        <v>594.32999999999993</v>
      </c>
      <c r="F81" s="268">
        <v>139</v>
      </c>
      <c r="G81" s="161">
        <v>31.25</v>
      </c>
      <c r="H81" s="268">
        <v>62</v>
      </c>
      <c r="I81" s="161">
        <v>100</v>
      </c>
      <c r="J81" s="163">
        <v>67</v>
      </c>
      <c r="K81" s="161">
        <v>70</v>
      </c>
      <c r="L81" s="416">
        <v>154</v>
      </c>
      <c r="M81" s="415">
        <v>6.25</v>
      </c>
      <c r="N81" s="416">
        <v>77</v>
      </c>
      <c r="O81" s="415">
        <v>13.5</v>
      </c>
      <c r="P81" s="416">
        <v>84</v>
      </c>
      <c r="Q81" s="407">
        <v>0</v>
      </c>
      <c r="R81" s="417">
        <v>76</v>
      </c>
      <c r="S81" s="415">
        <v>9</v>
      </c>
      <c r="T81" s="601">
        <v>69</v>
      </c>
      <c r="U81" s="600">
        <v>60</v>
      </c>
      <c r="V81" s="416">
        <v>81</v>
      </c>
      <c r="W81" s="415">
        <v>12.33</v>
      </c>
      <c r="X81" s="416">
        <v>80</v>
      </c>
      <c r="Y81" s="511">
        <v>0</v>
      </c>
      <c r="Z81" s="416">
        <v>76</v>
      </c>
      <c r="AA81" s="415">
        <v>6</v>
      </c>
      <c r="AB81" s="416">
        <v>76</v>
      </c>
      <c r="AC81" s="415">
        <v>30</v>
      </c>
      <c r="AD81" s="416">
        <v>75</v>
      </c>
      <c r="AE81" s="415">
        <v>45</v>
      </c>
      <c r="AF81" s="416">
        <v>73</v>
      </c>
      <c r="AG81" s="415">
        <v>10</v>
      </c>
      <c r="AH81" s="416">
        <v>83</v>
      </c>
      <c r="AI81" s="626">
        <v>1</v>
      </c>
      <c r="AJ81" s="416">
        <v>69</v>
      </c>
      <c r="AK81" s="415">
        <v>50</v>
      </c>
      <c r="AL81" s="416">
        <v>72</v>
      </c>
      <c r="AM81" s="415">
        <v>50</v>
      </c>
      <c r="AN81" s="416">
        <v>69</v>
      </c>
      <c r="AO81" s="415">
        <v>100</v>
      </c>
      <c r="AP81" s="330">
        <v>1</v>
      </c>
    </row>
    <row r="82" spans="1:42" s="20" customFormat="1" ht="20.25" customHeight="1" x14ac:dyDescent="0.35">
      <c r="A82" s="151">
        <v>2</v>
      </c>
      <c r="B82" s="404" t="s">
        <v>294</v>
      </c>
      <c r="C82" s="104">
        <v>2008</v>
      </c>
      <c r="D82" s="507" t="s">
        <v>176</v>
      </c>
      <c r="E82" s="33">
        <f t="shared" si="4"/>
        <v>502.25</v>
      </c>
      <c r="F82" s="268"/>
      <c r="G82" s="407"/>
      <c r="H82" s="192">
        <v>101</v>
      </c>
      <c r="I82" s="160">
        <v>0</v>
      </c>
      <c r="J82" s="163"/>
      <c r="K82" s="161"/>
      <c r="L82" s="255"/>
      <c r="M82" s="415"/>
      <c r="N82" s="255">
        <v>78</v>
      </c>
      <c r="O82" s="256">
        <v>10</v>
      </c>
      <c r="P82" s="255"/>
      <c r="Q82" s="256"/>
      <c r="R82" s="260"/>
      <c r="S82" s="512"/>
      <c r="T82" s="266">
        <v>69</v>
      </c>
      <c r="U82" s="265">
        <v>60</v>
      </c>
      <c r="V82" s="255">
        <v>73</v>
      </c>
      <c r="W82" s="256">
        <v>100</v>
      </c>
      <c r="X82" s="255"/>
      <c r="Y82" s="256"/>
      <c r="Z82" s="255">
        <v>69</v>
      </c>
      <c r="AA82" s="256">
        <v>85</v>
      </c>
      <c r="AB82" s="255">
        <v>75</v>
      </c>
      <c r="AC82" s="256">
        <v>60</v>
      </c>
      <c r="AD82" s="255">
        <v>69</v>
      </c>
      <c r="AE82" s="256">
        <v>100</v>
      </c>
      <c r="AF82" s="255">
        <v>73</v>
      </c>
      <c r="AG82" s="256">
        <v>10</v>
      </c>
      <c r="AH82" s="255">
        <v>78</v>
      </c>
      <c r="AI82" s="256">
        <v>60</v>
      </c>
      <c r="AJ82" s="255">
        <v>81</v>
      </c>
      <c r="AK82" s="256">
        <v>3</v>
      </c>
      <c r="AL82" s="255"/>
      <c r="AM82" s="627"/>
      <c r="AN82" s="255">
        <v>78</v>
      </c>
      <c r="AO82" s="256">
        <v>14.25</v>
      </c>
      <c r="AP82" s="151">
        <v>2</v>
      </c>
    </row>
    <row r="83" spans="1:42" s="20" customFormat="1" ht="20.25" customHeight="1" x14ac:dyDescent="0.35">
      <c r="A83" s="151">
        <v>3</v>
      </c>
      <c r="B83" s="394" t="s">
        <v>411</v>
      </c>
      <c r="C83" s="104">
        <v>2009</v>
      </c>
      <c r="D83" s="349" t="s">
        <v>102</v>
      </c>
      <c r="E83" s="33">
        <f t="shared" si="4"/>
        <v>438.33000000000004</v>
      </c>
      <c r="F83" s="271"/>
      <c r="G83" s="407"/>
      <c r="H83" s="192"/>
      <c r="I83" s="160"/>
      <c r="J83" s="163">
        <v>76</v>
      </c>
      <c r="K83" s="161">
        <v>8</v>
      </c>
      <c r="L83" s="255">
        <v>134</v>
      </c>
      <c r="M83" s="256">
        <v>125</v>
      </c>
      <c r="N83" s="255">
        <v>70</v>
      </c>
      <c r="O83" s="256">
        <v>70</v>
      </c>
      <c r="P83" s="255">
        <v>81</v>
      </c>
      <c r="Q83" s="256">
        <v>0</v>
      </c>
      <c r="R83" s="260">
        <v>78</v>
      </c>
      <c r="S83" s="256">
        <v>3</v>
      </c>
      <c r="T83" s="260">
        <v>74</v>
      </c>
      <c r="U83" s="256">
        <v>12.33</v>
      </c>
      <c r="V83" s="255">
        <v>76</v>
      </c>
      <c r="W83" s="256">
        <v>60</v>
      </c>
      <c r="X83" s="255">
        <v>60</v>
      </c>
      <c r="Y83" s="256">
        <v>100</v>
      </c>
      <c r="Z83" s="255">
        <v>76</v>
      </c>
      <c r="AA83" s="256">
        <v>6</v>
      </c>
      <c r="AB83" s="255"/>
      <c r="AC83" s="512"/>
      <c r="AD83" s="255">
        <v>75</v>
      </c>
      <c r="AE83" s="256">
        <v>45</v>
      </c>
      <c r="AF83" s="255">
        <v>81</v>
      </c>
      <c r="AG83" s="256">
        <v>0</v>
      </c>
      <c r="AH83" s="263"/>
      <c r="AI83" s="256"/>
      <c r="AJ83" s="255"/>
      <c r="AK83" s="627"/>
      <c r="AL83" s="255">
        <v>79</v>
      </c>
      <c r="AM83" s="256">
        <v>6</v>
      </c>
      <c r="AN83" s="255">
        <v>83</v>
      </c>
      <c r="AO83" s="256">
        <v>3</v>
      </c>
      <c r="AP83" s="151">
        <v>3</v>
      </c>
    </row>
    <row r="84" spans="1:42" s="20" customFormat="1" ht="20.25" customHeight="1" x14ac:dyDescent="0.35">
      <c r="A84" s="151">
        <v>4</v>
      </c>
      <c r="B84" s="327" t="s">
        <v>376</v>
      </c>
      <c r="C84" s="104">
        <v>2008</v>
      </c>
      <c r="D84" s="321" t="s">
        <v>13</v>
      </c>
      <c r="E84" s="33">
        <f t="shared" si="4"/>
        <v>401</v>
      </c>
      <c r="F84" s="258"/>
      <c r="G84" s="407"/>
      <c r="H84" s="192">
        <v>63</v>
      </c>
      <c r="I84" s="160">
        <v>70</v>
      </c>
      <c r="J84" s="159">
        <v>72</v>
      </c>
      <c r="K84" s="160">
        <v>35</v>
      </c>
      <c r="L84" s="255">
        <v>151</v>
      </c>
      <c r="M84" s="256">
        <v>12.5</v>
      </c>
      <c r="N84" s="255">
        <v>82</v>
      </c>
      <c r="O84" s="256">
        <v>2.5</v>
      </c>
      <c r="P84" s="255">
        <v>76</v>
      </c>
      <c r="Q84" s="256">
        <v>9</v>
      </c>
      <c r="R84" s="260"/>
      <c r="S84" s="512"/>
      <c r="T84" s="266">
        <v>73</v>
      </c>
      <c r="U84" s="265">
        <v>25</v>
      </c>
      <c r="V84" s="255"/>
      <c r="W84" s="256"/>
      <c r="X84" s="255">
        <v>68</v>
      </c>
      <c r="Y84" s="256">
        <v>50</v>
      </c>
      <c r="Z84" s="255">
        <v>73</v>
      </c>
      <c r="AA84" s="256">
        <v>20</v>
      </c>
      <c r="AB84" s="255">
        <v>79</v>
      </c>
      <c r="AC84" s="256">
        <v>9</v>
      </c>
      <c r="AD84" s="255">
        <v>72</v>
      </c>
      <c r="AE84" s="256">
        <v>70</v>
      </c>
      <c r="AF84" s="255">
        <v>77</v>
      </c>
      <c r="AG84" s="256">
        <v>0</v>
      </c>
      <c r="AH84" s="255">
        <v>80</v>
      </c>
      <c r="AI84" s="256">
        <v>13</v>
      </c>
      <c r="AJ84" s="255">
        <v>67</v>
      </c>
      <c r="AK84" s="256">
        <v>85</v>
      </c>
      <c r="AL84" s="255"/>
      <c r="AM84" s="627"/>
      <c r="AN84" s="255"/>
      <c r="AO84" s="256"/>
      <c r="AP84" s="151">
        <v>4</v>
      </c>
    </row>
    <row r="85" spans="1:42" s="20" customFormat="1" ht="20.25" customHeight="1" x14ac:dyDescent="0.35">
      <c r="A85" s="151">
        <v>5</v>
      </c>
      <c r="B85" s="325" t="s">
        <v>71</v>
      </c>
      <c r="C85" s="104">
        <v>2009</v>
      </c>
      <c r="D85" s="305" t="s">
        <v>29</v>
      </c>
      <c r="E85" s="33">
        <f t="shared" si="4"/>
        <v>391</v>
      </c>
      <c r="F85" s="258">
        <v>156</v>
      </c>
      <c r="G85" s="264">
        <v>0</v>
      </c>
      <c r="H85" s="192">
        <v>77</v>
      </c>
      <c r="I85" s="161">
        <v>1</v>
      </c>
      <c r="J85" s="159">
        <v>74</v>
      </c>
      <c r="K85" s="160">
        <v>15</v>
      </c>
      <c r="L85" s="255"/>
      <c r="M85" s="411"/>
      <c r="N85" s="263">
        <v>85</v>
      </c>
      <c r="O85" s="265">
        <v>0</v>
      </c>
      <c r="P85" s="255">
        <v>85</v>
      </c>
      <c r="Q85" s="256">
        <v>0</v>
      </c>
      <c r="R85" s="260">
        <v>72</v>
      </c>
      <c r="S85" s="256">
        <v>70</v>
      </c>
      <c r="T85" s="260">
        <v>82</v>
      </c>
      <c r="U85" s="512">
        <v>0</v>
      </c>
      <c r="V85" s="255">
        <v>76</v>
      </c>
      <c r="W85" s="256">
        <v>60</v>
      </c>
      <c r="X85" s="255"/>
      <c r="Y85" s="256"/>
      <c r="Z85" s="263">
        <v>71</v>
      </c>
      <c r="AA85" s="256">
        <v>45</v>
      </c>
      <c r="AB85" s="255">
        <v>87</v>
      </c>
      <c r="AC85" s="256">
        <v>2</v>
      </c>
      <c r="AD85" s="255">
        <v>82</v>
      </c>
      <c r="AE85" s="256">
        <v>5</v>
      </c>
      <c r="AF85" s="255">
        <v>81</v>
      </c>
      <c r="AG85" s="627">
        <v>0</v>
      </c>
      <c r="AH85" s="255">
        <v>79</v>
      </c>
      <c r="AI85" s="256">
        <v>35</v>
      </c>
      <c r="AJ85" s="255">
        <v>79</v>
      </c>
      <c r="AK85" s="256">
        <v>8</v>
      </c>
      <c r="AL85" s="255">
        <v>66</v>
      </c>
      <c r="AM85" s="256">
        <v>100</v>
      </c>
      <c r="AN85" s="255">
        <v>72</v>
      </c>
      <c r="AO85" s="256">
        <v>50</v>
      </c>
      <c r="AP85" s="151">
        <v>5</v>
      </c>
    </row>
    <row r="86" spans="1:42" s="20" customFormat="1" ht="20.25" customHeight="1" x14ac:dyDescent="0.35">
      <c r="A86" s="151">
        <v>6</v>
      </c>
      <c r="B86" s="323" t="s">
        <v>356</v>
      </c>
      <c r="C86" s="61">
        <v>2009</v>
      </c>
      <c r="D86" s="321" t="s">
        <v>13</v>
      </c>
      <c r="E86" s="33">
        <f t="shared" si="4"/>
        <v>352.15999999999997</v>
      </c>
      <c r="F86" s="258">
        <v>129</v>
      </c>
      <c r="G86" s="264">
        <v>87.5</v>
      </c>
      <c r="H86" s="192">
        <v>70</v>
      </c>
      <c r="I86" s="160">
        <v>45</v>
      </c>
      <c r="J86" s="159">
        <v>80</v>
      </c>
      <c r="K86" s="160">
        <v>0</v>
      </c>
      <c r="L86" s="255"/>
      <c r="M86" s="411"/>
      <c r="N86" s="255">
        <v>85</v>
      </c>
      <c r="O86" s="256">
        <v>0</v>
      </c>
      <c r="P86" s="255"/>
      <c r="Q86" s="256"/>
      <c r="R86" s="260">
        <v>75</v>
      </c>
      <c r="S86" s="256">
        <v>15.66</v>
      </c>
      <c r="T86" s="260">
        <v>84</v>
      </c>
      <c r="U86" s="512">
        <v>0</v>
      </c>
      <c r="V86" s="255"/>
      <c r="W86" s="256"/>
      <c r="X86" s="255"/>
      <c r="Y86" s="256"/>
      <c r="Z86" s="255">
        <v>81</v>
      </c>
      <c r="AA86" s="256">
        <v>0</v>
      </c>
      <c r="AB86" s="263"/>
      <c r="AC86" s="256"/>
      <c r="AD86" s="255">
        <v>76</v>
      </c>
      <c r="AE86" s="256">
        <v>25</v>
      </c>
      <c r="AF86" s="263"/>
      <c r="AG86" s="627"/>
      <c r="AH86" s="255">
        <v>75</v>
      </c>
      <c r="AI86" s="256">
        <v>100</v>
      </c>
      <c r="AJ86" s="255">
        <v>70</v>
      </c>
      <c r="AK86" s="256">
        <v>40</v>
      </c>
      <c r="AL86" s="255">
        <v>78</v>
      </c>
      <c r="AM86" s="256">
        <v>9</v>
      </c>
      <c r="AN86" s="255">
        <v>76</v>
      </c>
      <c r="AO86" s="256">
        <v>30</v>
      </c>
      <c r="AP86" s="151">
        <v>6</v>
      </c>
    </row>
    <row r="87" spans="1:42" s="20" customFormat="1" ht="20.25" customHeight="1" x14ac:dyDescent="0.35">
      <c r="A87" s="151">
        <v>7</v>
      </c>
      <c r="B87" s="327" t="s">
        <v>377</v>
      </c>
      <c r="C87" s="104">
        <v>2009</v>
      </c>
      <c r="D87" s="313" t="s">
        <v>378</v>
      </c>
      <c r="E87" s="33">
        <f t="shared" si="4"/>
        <v>321.5</v>
      </c>
      <c r="F87" s="258"/>
      <c r="G87" s="411"/>
      <c r="H87" s="192">
        <v>90</v>
      </c>
      <c r="I87" s="161">
        <v>0</v>
      </c>
      <c r="J87" s="159"/>
      <c r="K87" s="160"/>
      <c r="L87" s="255"/>
      <c r="M87" s="256"/>
      <c r="N87" s="263">
        <v>76</v>
      </c>
      <c r="O87" s="265">
        <v>30</v>
      </c>
      <c r="P87" s="255">
        <v>74</v>
      </c>
      <c r="Q87" s="256">
        <v>25</v>
      </c>
      <c r="R87" s="260">
        <v>79</v>
      </c>
      <c r="S87" s="256">
        <v>1.5</v>
      </c>
      <c r="T87" s="260"/>
      <c r="U87" s="512"/>
      <c r="V87" s="255"/>
      <c r="W87" s="256"/>
      <c r="X87" s="255"/>
      <c r="Y87" s="256"/>
      <c r="Z87" s="255">
        <v>69</v>
      </c>
      <c r="AA87" s="256">
        <v>85</v>
      </c>
      <c r="AB87" s="255">
        <v>68</v>
      </c>
      <c r="AC87" s="256">
        <v>100</v>
      </c>
      <c r="AD87" s="255"/>
      <c r="AE87" s="627"/>
      <c r="AF87" s="255">
        <v>73</v>
      </c>
      <c r="AG87" s="256">
        <v>10</v>
      </c>
      <c r="AH87" s="255">
        <v>84</v>
      </c>
      <c r="AI87" s="256"/>
      <c r="AJ87" s="263"/>
      <c r="AK87" s="256"/>
      <c r="AL87" s="263"/>
      <c r="AM87" s="256"/>
      <c r="AN87" s="255">
        <v>70</v>
      </c>
      <c r="AO87" s="256">
        <v>70</v>
      </c>
      <c r="AP87" s="151">
        <v>7</v>
      </c>
    </row>
    <row r="88" spans="1:42" s="20" customFormat="1" ht="20.25" customHeight="1" x14ac:dyDescent="0.35">
      <c r="A88" s="151">
        <v>8</v>
      </c>
      <c r="B88" s="327" t="s">
        <v>380</v>
      </c>
      <c r="C88" s="104">
        <v>2009</v>
      </c>
      <c r="D88" s="401" t="s">
        <v>28</v>
      </c>
      <c r="E88" s="33">
        <f t="shared" si="4"/>
        <v>302.5</v>
      </c>
      <c r="F88" s="258"/>
      <c r="G88" s="411"/>
      <c r="H88" s="192">
        <v>76</v>
      </c>
      <c r="I88" s="161">
        <v>2.5</v>
      </c>
      <c r="J88" s="159"/>
      <c r="K88" s="160"/>
      <c r="L88" s="255"/>
      <c r="M88" s="256"/>
      <c r="N88" s="255">
        <v>54</v>
      </c>
      <c r="O88" s="256">
        <v>100</v>
      </c>
      <c r="P88" s="255">
        <v>69</v>
      </c>
      <c r="Q88" s="256">
        <v>100</v>
      </c>
      <c r="R88" s="260"/>
      <c r="S88" s="512"/>
      <c r="T88" s="260">
        <v>65</v>
      </c>
      <c r="U88" s="256">
        <v>100</v>
      </c>
      <c r="V88" s="255"/>
      <c r="W88" s="256"/>
      <c r="X88" s="255"/>
      <c r="Y88" s="256"/>
      <c r="Z88" s="255"/>
      <c r="AA88" s="256"/>
      <c r="AB88" s="255"/>
      <c r="AC88" s="256"/>
      <c r="AD88" s="255"/>
      <c r="AE88" s="256"/>
      <c r="AF88" s="255"/>
      <c r="AG88" s="627"/>
      <c r="AH88" s="255"/>
      <c r="AI88" s="256"/>
      <c r="AJ88" s="255"/>
      <c r="AK88" s="256"/>
      <c r="AL88" s="255"/>
      <c r="AM88" s="256"/>
      <c r="AN88" s="255"/>
      <c r="AO88" s="256"/>
      <c r="AP88" s="151">
        <v>8</v>
      </c>
    </row>
    <row r="89" spans="1:42" s="20" customFormat="1" ht="20.25" customHeight="1" x14ac:dyDescent="0.35">
      <c r="A89" s="151">
        <v>9</v>
      </c>
      <c r="B89" s="109" t="s">
        <v>54</v>
      </c>
      <c r="C89" s="61">
        <v>2008</v>
      </c>
      <c r="D89" s="102" t="s">
        <v>39</v>
      </c>
      <c r="E89" s="33">
        <f t="shared" si="4"/>
        <v>277.52999999999997</v>
      </c>
      <c r="F89" s="258">
        <v>153</v>
      </c>
      <c r="G89" s="411">
        <v>1.25</v>
      </c>
      <c r="H89" s="192">
        <v>74</v>
      </c>
      <c r="I89" s="160">
        <v>9</v>
      </c>
      <c r="J89" s="159">
        <v>72</v>
      </c>
      <c r="K89" s="161">
        <v>35</v>
      </c>
      <c r="L89" s="255">
        <v>150</v>
      </c>
      <c r="M89" s="265">
        <v>16.87</v>
      </c>
      <c r="N89" s="263">
        <v>79</v>
      </c>
      <c r="O89" s="265">
        <v>7</v>
      </c>
      <c r="P89" s="255">
        <v>76</v>
      </c>
      <c r="Q89" s="256">
        <v>9</v>
      </c>
      <c r="R89" s="260">
        <v>82</v>
      </c>
      <c r="S89" s="512">
        <v>0</v>
      </c>
      <c r="T89" s="260">
        <v>80</v>
      </c>
      <c r="U89" s="256">
        <v>0.5</v>
      </c>
      <c r="V89" s="255">
        <v>77</v>
      </c>
      <c r="W89" s="256">
        <v>40</v>
      </c>
      <c r="X89" s="255">
        <v>74</v>
      </c>
      <c r="Y89" s="256">
        <v>15.66</v>
      </c>
      <c r="Z89" s="263">
        <v>71</v>
      </c>
      <c r="AA89" s="256">
        <v>45</v>
      </c>
      <c r="AB89" s="255">
        <v>76</v>
      </c>
      <c r="AC89" s="256">
        <v>30</v>
      </c>
      <c r="AD89" s="255"/>
      <c r="AE89" s="627"/>
      <c r="AF89" s="255">
        <v>71</v>
      </c>
      <c r="AG89" s="256">
        <v>30</v>
      </c>
      <c r="AH89" s="255">
        <v>80</v>
      </c>
      <c r="AI89" s="256">
        <v>13</v>
      </c>
      <c r="AJ89" s="255">
        <v>79</v>
      </c>
      <c r="AK89" s="256">
        <v>8</v>
      </c>
      <c r="AL89" s="255">
        <v>81</v>
      </c>
      <c r="AM89" s="256">
        <v>3</v>
      </c>
      <c r="AN89" s="255">
        <v>78</v>
      </c>
      <c r="AO89" s="256">
        <v>14.25</v>
      </c>
      <c r="AP89" s="151">
        <v>9</v>
      </c>
    </row>
    <row r="90" spans="1:42" s="20" customFormat="1" ht="20.25" customHeight="1" x14ac:dyDescent="0.35">
      <c r="A90" s="151">
        <v>10</v>
      </c>
      <c r="B90" s="326" t="s">
        <v>291</v>
      </c>
      <c r="C90" s="104">
        <v>2009</v>
      </c>
      <c r="D90" s="321" t="s">
        <v>35</v>
      </c>
      <c r="E90" s="33">
        <f t="shared" si="4"/>
        <v>246.5</v>
      </c>
      <c r="F90" s="258"/>
      <c r="G90" s="407"/>
      <c r="H90" s="192"/>
      <c r="I90" s="160"/>
      <c r="J90" s="159">
        <v>64</v>
      </c>
      <c r="K90" s="160">
        <v>100</v>
      </c>
      <c r="L90" s="255">
        <v>142</v>
      </c>
      <c r="M90" s="256">
        <v>87.5</v>
      </c>
      <c r="N90" s="255">
        <v>74</v>
      </c>
      <c r="O90" s="256">
        <v>50</v>
      </c>
      <c r="P90" s="255">
        <v>82</v>
      </c>
      <c r="Q90" s="256">
        <v>0</v>
      </c>
      <c r="R90" s="260"/>
      <c r="S90" s="512"/>
      <c r="T90" s="260"/>
      <c r="U90" s="256"/>
      <c r="V90" s="255">
        <v>100</v>
      </c>
      <c r="W90" s="256">
        <v>1</v>
      </c>
      <c r="X90" s="255"/>
      <c r="Y90" s="256"/>
      <c r="Z90" s="255"/>
      <c r="AA90" s="256"/>
      <c r="AB90" s="255"/>
      <c r="AC90" s="256"/>
      <c r="AD90" s="255">
        <v>81</v>
      </c>
      <c r="AE90" s="256">
        <v>8</v>
      </c>
      <c r="AF90" s="255"/>
      <c r="AG90" s="256"/>
      <c r="AH90" s="263"/>
      <c r="AI90" s="627"/>
      <c r="AJ90" s="255"/>
      <c r="AK90" s="256"/>
      <c r="AL90" s="255"/>
      <c r="AM90" s="256"/>
      <c r="AN90" s="255"/>
      <c r="AO90" s="256"/>
      <c r="AP90" s="151">
        <v>10</v>
      </c>
    </row>
    <row r="91" spans="1:42" s="20" customFormat="1" ht="20.25" customHeight="1" x14ac:dyDescent="0.35">
      <c r="A91" s="151">
        <v>11</v>
      </c>
      <c r="B91" s="223" t="s">
        <v>53</v>
      </c>
      <c r="C91" s="104">
        <v>2008</v>
      </c>
      <c r="D91" s="305" t="s">
        <v>35</v>
      </c>
      <c r="E91" s="33">
        <f t="shared" si="4"/>
        <v>236.11</v>
      </c>
      <c r="F91" s="192"/>
      <c r="G91" s="411"/>
      <c r="H91" s="192">
        <v>71</v>
      </c>
      <c r="I91" s="161">
        <v>30</v>
      </c>
      <c r="J91" s="159">
        <v>71</v>
      </c>
      <c r="K91" s="160">
        <v>50</v>
      </c>
      <c r="L91" s="263">
        <v>150</v>
      </c>
      <c r="M91" s="265">
        <v>16.87</v>
      </c>
      <c r="N91" s="255">
        <v>80</v>
      </c>
      <c r="O91" s="256">
        <v>4</v>
      </c>
      <c r="P91" s="263">
        <v>85</v>
      </c>
      <c r="Q91" s="265">
        <v>0</v>
      </c>
      <c r="R91" s="266">
        <v>80</v>
      </c>
      <c r="S91" s="515">
        <v>0</v>
      </c>
      <c r="T91" s="260">
        <v>75</v>
      </c>
      <c r="U91" s="256">
        <v>7</v>
      </c>
      <c r="V91" s="255">
        <v>85</v>
      </c>
      <c r="W91" s="256">
        <v>4</v>
      </c>
      <c r="X91" s="255">
        <v>74</v>
      </c>
      <c r="Y91" s="256">
        <v>15.66</v>
      </c>
      <c r="Z91" s="255"/>
      <c r="AA91" s="256"/>
      <c r="AB91" s="263"/>
      <c r="AC91" s="256"/>
      <c r="AD91" s="263">
        <v>79</v>
      </c>
      <c r="AE91" s="256">
        <v>12.33</v>
      </c>
      <c r="AF91" s="263">
        <v>75</v>
      </c>
      <c r="AG91" s="627">
        <v>3</v>
      </c>
      <c r="AH91" s="255">
        <v>79</v>
      </c>
      <c r="AI91" s="256">
        <v>35</v>
      </c>
      <c r="AJ91" s="255">
        <v>80</v>
      </c>
      <c r="AK91" s="256">
        <v>4</v>
      </c>
      <c r="AL91" s="255">
        <v>73</v>
      </c>
      <c r="AM91" s="256">
        <v>40</v>
      </c>
      <c r="AN91" s="255">
        <v>78</v>
      </c>
      <c r="AO91" s="256">
        <v>14.25</v>
      </c>
      <c r="AP91" s="151">
        <v>11</v>
      </c>
    </row>
    <row r="92" spans="1:42" s="20" customFormat="1" ht="20.25" customHeight="1" x14ac:dyDescent="0.35">
      <c r="A92" s="151">
        <v>12</v>
      </c>
      <c r="B92" s="324" t="s">
        <v>155</v>
      </c>
      <c r="C92" s="104">
        <v>2009</v>
      </c>
      <c r="D92" s="110" t="s">
        <v>264</v>
      </c>
      <c r="E92" s="33">
        <f t="shared" si="4"/>
        <v>222.25</v>
      </c>
      <c r="F92" s="192">
        <v>147</v>
      </c>
      <c r="G92" s="161">
        <v>8.75</v>
      </c>
      <c r="H92" s="192">
        <v>82</v>
      </c>
      <c r="I92" s="411">
        <v>0</v>
      </c>
      <c r="J92" s="159">
        <v>78</v>
      </c>
      <c r="K92" s="160">
        <v>1.5</v>
      </c>
      <c r="L92" s="255">
        <v>143</v>
      </c>
      <c r="M92" s="256">
        <v>62.5</v>
      </c>
      <c r="N92" s="263">
        <v>76</v>
      </c>
      <c r="O92" s="265">
        <v>30</v>
      </c>
      <c r="P92" s="255">
        <v>79</v>
      </c>
      <c r="Q92" s="256">
        <v>1</v>
      </c>
      <c r="R92" s="260"/>
      <c r="S92" s="512"/>
      <c r="T92" s="260">
        <v>75</v>
      </c>
      <c r="U92" s="256">
        <v>7</v>
      </c>
      <c r="V92" s="255"/>
      <c r="W92" s="256"/>
      <c r="X92" s="255">
        <v>75</v>
      </c>
      <c r="Y92" s="256">
        <v>9</v>
      </c>
      <c r="Z92" s="255"/>
      <c r="AA92" s="256"/>
      <c r="AB92" s="255"/>
      <c r="AC92" s="256"/>
      <c r="AD92" s="255"/>
      <c r="AE92" s="256"/>
      <c r="AF92" s="255">
        <v>79</v>
      </c>
      <c r="AG92" s="256">
        <v>0</v>
      </c>
      <c r="AH92" s="255"/>
      <c r="AI92" s="627"/>
      <c r="AJ92" s="255">
        <v>67</v>
      </c>
      <c r="AK92" s="256">
        <v>85</v>
      </c>
      <c r="AL92" s="255">
        <v>76</v>
      </c>
      <c r="AM92" s="256">
        <v>17.5</v>
      </c>
      <c r="AN92" s="255"/>
      <c r="AO92" s="256"/>
      <c r="AP92" s="151">
        <v>12</v>
      </c>
    </row>
    <row r="93" spans="1:42" s="20" customFormat="1" ht="20.25" customHeight="1" x14ac:dyDescent="0.35">
      <c r="A93" s="151">
        <v>13</v>
      </c>
      <c r="B93" s="325" t="s">
        <v>69</v>
      </c>
      <c r="C93" s="104">
        <v>2008</v>
      </c>
      <c r="D93" s="305" t="s">
        <v>70</v>
      </c>
      <c r="E93" s="33">
        <f t="shared" si="4"/>
        <v>221.33</v>
      </c>
      <c r="F93" s="192">
        <v>152</v>
      </c>
      <c r="G93" s="161">
        <v>2.5</v>
      </c>
      <c r="H93" s="192">
        <v>74</v>
      </c>
      <c r="I93" s="160">
        <v>9</v>
      </c>
      <c r="J93" s="159">
        <v>83</v>
      </c>
      <c r="K93" s="160">
        <v>0</v>
      </c>
      <c r="L93" s="255">
        <v>156</v>
      </c>
      <c r="M93" s="256">
        <v>2.5</v>
      </c>
      <c r="N93" s="255"/>
      <c r="O93" s="411"/>
      <c r="P93" s="255">
        <v>71</v>
      </c>
      <c r="Q93" s="256">
        <v>70</v>
      </c>
      <c r="R93" s="266">
        <v>71</v>
      </c>
      <c r="S93" s="265">
        <v>100</v>
      </c>
      <c r="T93" s="266">
        <v>73</v>
      </c>
      <c r="U93" s="265">
        <v>25</v>
      </c>
      <c r="V93" s="255">
        <v>81</v>
      </c>
      <c r="W93" s="256">
        <v>12.33</v>
      </c>
      <c r="X93" s="255"/>
      <c r="Y93" s="512"/>
      <c r="Z93" s="255">
        <v>81</v>
      </c>
      <c r="AA93" s="256">
        <v>0</v>
      </c>
      <c r="AB93" s="255"/>
      <c r="AC93" s="256"/>
      <c r="AD93" s="255"/>
      <c r="AE93" s="256"/>
      <c r="AF93" s="255"/>
      <c r="AG93" s="256"/>
      <c r="AH93" s="263"/>
      <c r="AI93" s="265"/>
      <c r="AJ93" s="255"/>
      <c r="AK93" s="627"/>
      <c r="AL93" s="255"/>
      <c r="AM93" s="256"/>
      <c r="AN93" s="255"/>
      <c r="AO93" s="256"/>
      <c r="AP93" s="151">
        <v>13</v>
      </c>
    </row>
    <row r="94" spans="1:42" s="20" customFormat="1" ht="20.25" customHeight="1" x14ac:dyDescent="0.35">
      <c r="A94" s="151">
        <v>14</v>
      </c>
      <c r="B94" s="325" t="s">
        <v>67</v>
      </c>
      <c r="C94" s="104">
        <v>2008</v>
      </c>
      <c r="D94" s="305" t="s">
        <v>39</v>
      </c>
      <c r="E94" s="33">
        <f t="shared" si="4"/>
        <v>196.74</v>
      </c>
      <c r="F94" s="258">
        <v>144</v>
      </c>
      <c r="G94" s="259">
        <v>12.5</v>
      </c>
      <c r="H94" s="192">
        <v>72</v>
      </c>
      <c r="I94" s="160">
        <v>17.5</v>
      </c>
      <c r="J94" s="159">
        <v>77</v>
      </c>
      <c r="K94" s="411">
        <v>3.5</v>
      </c>
      <c r="L94" s="255">
        <v>147</v>
      </c>
      <c r="M94" s="415">
        <v>25</v>
      </c>
      <c r="N94" s="263">
        <v>76</v>
      </c>
      <c r="O94" s="265">
        <v>30</v>
      </c>
      <c r="P94" s="255">
        <v>76</v>
      </c>
      <c r="Q94" s="256">
        <v>9</v>
      </c>
      <c r="R94" s="260">
        <v>77</v>
      </c>
      <c r="S94" s="256">
        <v>5</v>
      </c>
      <c r="T94" s="260">
        <v>74</v>
      </c>
      <c r="U94" s="256">
        <v>12.33</v>
      </c>
      <c r="V94" s="263">
        <v>88</v>
      </c>
      <c r="W94" s="256">
        <v>3</v>
      </c>
      <c r="X94" s="255">
        <v>74</v>
      </c>
      <c r="Y94" s="256">
        <v>15.66</v>
      </c>
      <c r="Z94" s="255">
        <v>86</v>
      </c>
      <c r="AA94" s="512">
        <v>0</v>
      </c>
      <c r="AB94" s="255">
        <v>86</v>
      </c>
      <c r="AC94" s="256">
        <v>6</v>
      </c>
      <c r="AD94" s="255"/>
      <c r="AE94" s="627"/>
      <c r="AF94" s="255">
        <v>77</v>
      </c>
      <c r="AG94" s="256">
        <v>1</v>
      </c>
      <c r="AH94" s="255"/>
      <c r="AI94" s="256"/>
      <c r="AJ94" s="255">
        <v>74</v>
      </c>
      <c r="AK94" s="256">
        <v>30</v>
      </c>
      <c r="AL94" s="255">
        <v>77</v>
      </c>
      <c r="AM94" s="256">
        <v>12</v>
      </c>
      <c r="AN94" s="255">
        <v>78</v>
      </c>
      <c r="AO94" s="256">
        <v>14.25</v>
      </c>
      <c r="AP94" s="151">
        <v>14</v>
      </c>
    </row>
    <row r="95" spans="1:42" s="20" customFormat="1" ht="20.25" customHeight="1" x14ac:dyDescent="0.35">
      <c r="A95" s="151">
        <v>15</v>
      </c>
      <c r="B95" s="325" t="s">
        <v>159</v>
      </c>
      <c r="C95" s="104">
        <v>2009</v>
      </c>
      <c r="D95" s="305" t="s">
        <v>39</v>
      </c>
      <c r="E95" s="33">
        <f t="shared" si="4"/>
        <v>192.75</v>
      </c>
      <c r="F95" s="258">
        <v>147</v>
      </c>
      <c r="G95" s="161">
        <v>8.75</v>
      </c>
      <c r="H95" s="192">
        <v>75</v>
      </c>
      <c r="I95" s="411">
        <v>5</v>
      </c>
      <c r="J95" s="159">
        <v>76</v>
      </c>
      <c r="K95" s="160">
        <v>8</v>
      </c>
      <c r="L95" s="255">
        <v>145</v>
      </c>
      <c r="M95" s="256">
        <v>50</v>
      </c>
      <c r="N95" s="263">
        <v>79</v>
      </c>
      <c r="O95" s="265">
        <v>7</v>
      </c>
      <c r="P95" s="255">
        <v>74</v>
      </c>
      <c r="Q95" s="256">
        <v>25</v>
      </c>
      <c r="R95" s="260">
        <v>76</v>
      </c>
      <c r="S95" s="256">
        <v>9</v>
      </c>
      <c r="T95" s="260">
        <v>86</v>
      </c>
      <c r="U95" s="512">
        <v>0</v>
      </c>
      <c r="V95" s="263"/>
      <c r="W95" s="256"/>
      <c r="X95" s="255">
        <v>78</v>
      </c>
      <c r="Y95" s="256">
        <v>2</v>
      </c>
      <c r="Z95" s="255">
        <v>74</v>
      </c>
      <c r="AA95" s="256">
        <v>15</v>
      </c>
      <c r="AB95" s="255">
        <v>75</v>
      </c>
      <c r="AC95" s="256">
        <v>60</v>
      </c>
      <c r="AD95" s="255">
        <v>83</v>
      </c>
      <c r="AE95" s="256">
        <v>3</v>
      </c>
      <c r="AF95" s="255">
        <v>86</v>
      </c>
      <c r="AG95" s="256">
        <v>0</v>
      </c>
      <c r="AH95" s="255">
        <v>85</v>
      </c>
      <c r="AI95" s="256">
        <v>0</v>
      </c>
      <c r="AJ95" s="255"/>
      <c r="AK95" s="627"/>
      <c r="AL95" s="255"/>
      <c r="AM95" s="256"/>
      <c r="AN95" s="255"/>
      <c r="AO95" s="256"/>
      <c r="AP95" s="151">
        <v>15</v>
      </c>
    </row>
    <row r="96" spans="1:42" s="20" customFormat="1" ht="20.25" customHeight="1" x14ac:dyDescent="0.35">
      <c r="A96" s="151">
        <v>16</v>
      </c>
      <c r="B96" s="109" t="s">
        <v>150</v>
      </c>
      <c r="C96" s="61">
        <v>2008</v>
      </c>
      <c r="D96" s="102" t="s">
        <v>28</v>
      </c>
      <c r="E96" s="33">
        <f t="shared" si="4"/>
        <v>192.16</v>
      </c>
      <c r="F96" s="258">
        <v>137</v>
      </c>
      <c r="G96" s="264">
        <v>50</v>
      </c>
      <c r="H96" s="192">
        <v>75</v>
      </c>
      <c r="I96" s="160">
        <v>5</v>
      </c>
      <c r="J96" s="159"/>
      <c r="K96" s="411"/>
      <c r="L96" s="263">
        <v>156</v>
      </c>
      <c r="M96" s="265">
        <v>2.5</v>
      </c>
      <c r="N96" s="255"/>
      <c r="O96" s="415"/>
      <c r="P96" s="255">
        <v>80</v>
      </c>
      <c r="Q96" s="256">
        <v>0</v>
      </c>
      <c r="R96" s="260">
        <v>75</v>
      </c>
      <c r="S96" s="256">
        <v>15.66</v>
      </c>
      <c r="T96" s="266">
        <v>76</v>
      </c>
      <c r="U96" s="265">
        <v>3</v>
      </c>
      <c r="V96" s="255">
        <v>84</v>
      </c>
      <c r="W96" s="256">
        <v>6</v>
      </c>
      <c r="X96" s="255">
        <v>78</v>
      </c>
      <c r="Y96" s="256">
        <v>2</v>
      </c>
      <c r="Z96" s="255">
        <v>72</v>
      </c>
      <c r="AA96" s="256">
        <v>30</v>
      </c>
      <c r="AB96" s="255"/>
      <c r="AC96" s="512"/>
      <c r="AD96" s="255"/>
      <c r="AE96" s="627"/>
      <c r="AF96" s="263">
        <v>75</v>
      </c>
      <c r="AG96" s="256">
        <v>3</v>
      </c>
      <c r="AH96" s="255">
        <v>78</v>
      </c>
      <c r="AI96" s="256">
        <v>60</v>
      </c>
      <c r="AJ96" s="255">
        <v>77</v>
      </c>
      <c r="AK96" s="256">
        <v>15</v>
      </c>
      <c r="AL96" s="255"/>
      <c r="AM96" s="256"/>
      <c r="AN96" s="255"/>
      <c r="AO96" s="256"/>
      <c r="AP96" s="151">
        <v>16</v>
      </c>
    </row>
    <row r="97" spans="1:46" s="20" customFormat="1" ht="20.25" customHeight="1" x14ac:dyDescent="0.35">
      <c r="A97" s="151">
        <v>17</v>
      </c>
      <c r="B97" s="323" t="s">
        <v>363</v>
      </c>
      <c r="C97" s="61">
        <v>2009</v>
      </c>
      <c r="D97" s="306" t="s">
        <v>23</v>
      </c>
      <c r="E97" s="33">
        <f t="shared" si="4"/>
        <v>182.5</v>
      </c>
      <c r="F97" s="192">
        <v>126</v>
      </c>
      <c r="G97" s="161">
        <v>125</v>
      </c>
      <c r="H97" s="192"/>
      <c r="I97" s="411"/>
      <c r="J97" s="159"/>
      <c r="K97" s="160"/>
      <c r="L97" s="255"/>
      <c r="M97" s="256"/>
      <c r="N97" s="255"/>
      <c r="O97" s="256"/>
      <c r="P97" s="255"/>
      <c r="Q97" s="256"/>
      <c r="R97" s="260"/>
      <c r="S97" s="512"/>
      <c r="T97" s="260"/>
      <c r="U97" s="256"/>
      <c r="V97" s="255"/>
      <c r="W97" s="256"/>
      <c r="X97" s="263"/>
      <c r="Y97" s="256"/>
      <c r="Z97" s="263"/>
      <c r="AA97" s="256"/>
      <c r="AB97" s="255"/>
      <c r="AC97" s="256"/>
      <c r="AD97" s="255"/>
      <c r="AE97" s="256"/>
      <c r="AF97" s="255"/>
      <c r="AG97" s="256"/>
      <c r="AH97" s="255"/>
      <c r="AI97" s="256"/>
      <c r="AJ97" s="255"/>
      <c r="AK97" s="627"/>
      <c r="AL97" s="255">
        <v>76</v>
      </c>
      <c r="AM97" s="256">
        <v>17.5</v>
      </c>
      <c r="AN97" s="255">
        <v>74</v>
      </c>
      <c r="AO97" s="256">
        <v>40</v>
      </c>
      <c r="AP97" s="151">
        <v>17</v>
      </c>
      <c r="AQ97" s="358" t="s">
        <v>184</v>
      </c>
      <c r="AR97" s="359" t="s">
        <v>185</v>
      </c>
      <c r="AS97" s="360">
        <v>0.25</v>
      </c>
      <c r="AT97" s="361" t="s">
        <v>317</v>
      </c>
    </row>
    <row r="98" spans="1:46" s="20" customFormat="1" ht="20.25" customHeight="1" x14ac:dyDescent="0.35">
      <c r="A98" s="151">
        <v>18</v>
      </c>
      <c r="B98" s="324" t="s">
        <v>222</v>
      </c>
      <c r="C98" s="104">
        <v>2009</v>
      </c>
      <c r="D98" s="296" t="s">
        <v>30</v>
      </c>
      <c r="E98" s="33">
        <f t="shared" si="4"/>
        <v>170.5</v>
      </c>
      <c r="F98" s="258">
        <v>135</v>
      </c>
      <c r="G98" s="259">
        <v>62.5</v>
      </c>
      <c r="H98" s="192">
        <v>70</v>
      </c>
      <c r="I98" s="161">
        <v>45</v>
      </c>
      <c r="J98" s="159"/>
      <c r="K98" s="411"/>
      <c r="L98" s="255"/>
      <c r="M98" s="256"/>
      <c r="N98" s="255"/>
      <c r="O98" s="256"/>
      <c r="P98" s="255">
        <v>73</v>
      </c>
      <c r="Q98" s="256">
        <v>45</v>
      </c>
      <c r="R98" s="260">
        <v>80</v>
      </c>
      <c r="S98" s="512">
        <v>0</v>
      </c>
      <c r="T98" s="260">
        <v>82</v>
      </c>
      <c r="U98" s="256">
        <v>0</v>
      </c>
      <c r="V98" s="255"/>
      <c r="W98" s="256"/>
      <c r="X98" s="255">
        <v>76</v>
      </c>
      <c r="Y98" s="256">
        <v>5</v>
      </c>
      <c r="Z98" s="255">
        <v>84</v>
      </c>
      <c r="AA98" s="256">
        <v>0</v>
      </c>
      <c r="AB98" s="255">
        <v>78</v>
      </c>
      <c r="AC98" s="256">
        <v>12</v>
      </c>
      <c r="AD98" s="255"/>
      <c r="AE98" s="627"/>
      <c r="AF98" s="255"/>
      <c r="AG98" s="256"/>
      <c r="AH98" s="255">
        <v>83</v>
      </c>
      <c r="AI98" s="256">
        <v>1</v>
      </c>
      <c r="AJ98" s="255"/>
      <c r="AK98" s="256"/>
      <c r="AL98" s="255"/>
      <c r="AM98" s="256"/>
      <c r="AN98" s="255"/>
      <c r="AO98" s="256"/>
      <c r="AP98" s="151">
        <v>18</v>
      </c>
      <c r="AQ98" s="362">
        <v>1</v>
      </c>
      <c r="AR98" s="363">
        <v>100</v>
      </c>
      <c r="AS98" s="364">
        <f>AR98*AS97</f>
        <v>25</v>
      </c>
      <c r="AT98" s="361">
        <f t="shared" ref="AT98:AT112" si="5">SUM(AR98:AS98)</f>
        <v>125</v>
      </c>
    </row>
    <row r="99" spans="1:46" s="20" customFormat="1" ht="20.25" customHeight="1" x14ac:dyDescent="0.35">
      <c r="A99" s="151">
        <v>19</v>
      </c>
      <c r="B99" s="325" t="s">
        <v>68</v>
      </c>
      <c r="C99" s="104">
        <v>2008</v>
      </c>
      <c r="D99" s="305" t="s">
        <v>111</v>
      </c>
      <c r="E99" s="33">
        <f t="shared" si="4"/>
        <v>167.5</v>
      </c>
      <c r="F99" s="258">
        <v>151</v>
      </c>
      <c r="G99" s="264">
        <v>3.75</v>
      </c>
      <c r="H99" s="192">
        <v>78</v>
      </c>
      <c r="I99" s="407">
        <v>0</v>
      </c>
      <c r="J99" s="159">
        <v>75</v>
      </c>
      <c r="K99" s="160">
        <v>12</v>
      </c>
      <c r="L99" s="255">
        <v>154</v>
      </c>
      <c r="M99" s="256">
        <v>6.25</v>
      </c>
      <c r="N99" s="255">
        <v>77</v>
      </c>
      <c r="O99" s="256">
        <v>13.5</v>
      </c>
      <c r="P99" s="255">
        <v>77</v>
      </c>
      <c r="Q99" s="256">
        <v>3.5</v>
      </c>
      <c r="R99" s="260">
        <v>74</v>
      </c>
      <c r="S99" s="256">
        <v>30</v>
      </c>
      <c r="T99" s="266">
        <v>76</v>
      </c>
      <c r="U99" s="265">
        <v>3</v>
      </c>
      <c r="V99" s="255"/>
      <c r="W99" s="512"/>
      <c r="X99" s="263">
        <v>71</v>
      </c>
      <c r="Y99" s="256">
        <v>40</v>
      </c>
      <c r="Z99" s="255">
        <v>77</v>
      </c>
      <c r="AA99" s="256">
        <v>2.5</v>
      </c>
      <c r="AB99" s="255">
        <v>78</v>
      </c>
      <c r="AC99" s="256">
        <v>15</v>
      </c>
      <c r="AD99" s="255">
        <v>76</v>
      </c>
      <c r="AE99" s="256">
        <v>25</v>
      </c>
      <c r="AF99" s="255">
        <v>87</v>
      </c>
      <c r="AG99" s="627">
        <v>0</v>
      </c>
      <c r="AH99" s="255">
        <v>83</v>
      </c>
      <c r="AI99" s="256">
        <v>1</v>
      </c>
      <c r="AJ99" s="255">
        <v>79</v>
      </c>
      <c r="AK99" s="256">
        <v>8</v>
      </c>
      <c r="AL99" s="255">
        <v>80</v>
      </c>
      <c r="AM99" s="256">
        <v>4</v>
      </c>
      <c r="AN99" s="255"/>
      <c r="AO99" s="256"/>
      <c r="AP99" s="151">
        <v>19</v>
      </c>
      <c r="AQ99" s="365">
        <f t="shared" ref="AQ99:AQ110" si="6">AQ98+1</f>
        <v>2</v>
      </c>
      <c r="AR99" s="366">
        <v>70</v>
      </c>
      <c r="AS99" s="367">
        <f>AR99*AS97</f>
        <v>17.5</v>
      </c>
      <c r="AT99" s="361">
        <f t="shared" si="5"/>
        <v>87.5</v>
      </c>
    </row>
    <row r="100" spans="1:46" s="20" customFormat="1" ht="20" customHeight="1" x14ac:dyDescent="0.35">
      <c r="A100" s="151">
        <v>20</v>
      </c>
      <c r="B100" s="300" t="s">
        <v>226</v>
      </c>
      <c r="C100" s="104">
        <v>2009</v>
      </c>
      <c r="D100" s="305" t="s">
        <v>35</v>
      </c>
      <c r="E100" s="33">
        <f t="shared" si="4"/>
        <v>155</v>
      </c>
      <c r="F100" s="192">
        <v>143</v>
      </c>
      <c r="G100" s="160">
        <v>15</v>
      </c>
      <c r="H100" s="192">
        <v>80</v>
      </c>
      <c r="I100" s="411">
        <v>0</v>
      </c>
      <c r="J100" s="159">
        <v>76</v>
      </c>
      <c r="K100" s="160">
        <v>8</v>
      </c>
      <c r="L100" s="255">
        <v>146</v>
      </c>
      <c r="M100" s="256">
        <v>37.5</v>
      </c>
      <c r="N100" s="255">
        <v>82</v>
      </c>
      <c r="O100" s="256">
        <v>2.5</v>
      </c>
      <c r="P100" s="255">
        <v>78</v>
      </c>
      <c r="Q100" s="415">
        <v>2</v>
      </c>
      <c r="R100" s="260">
        <v>77</v>
      </c>
      <c r="S100" s="256">
        <v>5</v>
      </c>
      <c r="T100" s="260">
        <v>82</v>
      </c>
      <c r="U100" s="512">
        <v>0</v>
      </c>
      <c r="V100" s="263">
        <v>82</v>
      </c>
      <c r="W100" s="256">
        <v>8</v>
      </c>
      <c r="X100" s="255">
        <v>78</v>
      </c>
      <c r="Y100" s="256">
        <v>2</v>
      </c>
      <c r="Z100" s="255">
        <v>77</v>
      </c>
      <c r="AA100" s="256">
        <v>2.5</v>
      </c>
      <c r="AB100" s="263">
        <v>86</v>
      </c>
      <c r="AC100" s="256">
        <v>3.5</v>
      </c>
      <c r="AD100" s="255">
        <v>82</v>
      </c>
      <c r="AE100" s="256">
        <v>5</v>
      </c>
      <c r="AF100" s="255">
        <v>71</v>
      </c>
      <c r="AG100" s="256">
        <v>30</v>
      </c>
      <c r="AH100" s="255">
        <v>81</v>
      </c>
      <c r="AI100" s="256">
        <v>6</v>
      </c>
      <c r="AJ100" s="255">
        <v>76</v>
      </c>
      <c r="AK100" s="256">
        <v>20</v>
      </c>
      <c r="AL100" s="255">
        <v>82</v>
      </c>
      <c r="AM100" s="627">
        <v>2</v>
      </c>
      <c r="AN100" s="255">
        <v>81</v>
      </c>
      <c r="AO100" s="256">
        <v>6</v>
      </c>
      <c r="AP100" s="151">
        <v>20</v>
      </c>
      <c r="AQ100" s="362">
        <f t="shared" si="6"/>
        <v>3</v>
      </c>
      <c r="AR100" s="363">
        <v>50</v>
      </c>
      <c r="AS100" s="364">
        <f>AR100*AS97</f>
        <v>12.5</v>
      </c>
      <c r="AT100" s="361">
        <f t="shared" si="5"/>
        <v>62.5</v>
      </c>
    </row>
    <row r="101" spans="1:46" s="20" customFormat="1" ht="20" customHeight="1" x14ac:dyDescent="0.35">
      <c r="A101" s="151">
        <v>21</v>
      </c>
      <c r="B101" s="325" t="s">
        <v>156</v>
      </c>
      <c r="C101" s="104">
        <v>2008</v>
      </c>
      <c r="D101" s="305" t="s">
        <v>39</v>
      </c>
      <c r="E101" s="33">
        <f t="shared" si="4"/>
        <v>132.66</v>
      </c>
      <c r="F101" s="258">
        <v>160</v>
      </c>
      <c r="G101" s="347">
        <v>0</v>
      </c>
      <c r="H101" s="192"/>
      <c r="I101" s="411"/>
      <c r="J101" s="159"/>
      <c r="K101" s="160"/>
      <c r="L101" s="255"/>
      <c r="M101" s="256"/>
      <c r="N101" s="255">
        <v>83</v>
      </c>
      <c r="O101" s="256">
        <v>1</v>
      </c>
      <c r="P101" s="255">
        <v>73</v>
      </c>
      <c r="Q101" s="256">
        <v>45</v>
      </c>
      <c r="R101" s="266"/>
      <c r="S101" s="515"/>
      <c r="T101" s="260">
        <v>74</v>
      </c>
      <c r="U101" s="256">
        <v>12.33</v>
      </c>
      <c r="V101" s="255">
        <v>94</v>
      </c>
      <c r="W101" s="256">
        <v>2</v>
      </c>
      <c r="X101" s="255">
        <v>75</v>
      </c>
      <c r="Y101" s="256">
        <v>9</v>
      </c>
      <c r="Z101" s="255">
        <v>80</v>
      </c>
      <c r="AA101" s="256">
        <v>0</v>
      </c>
      <c r="AB101" s="255">
        <v>81</v>
      </c>
      <c r="AC101" s="256">
        <v>8</v>
      </c>
      <c r="AD101" s="263">
        <v>79</v>
      </c>
      <c r="AE101" s="256">
        <v>12.33</v>
      </c>
      <c r="AF101" s="255">
        <v>81</v>
      </c>
      <c r="AG101" s="256">
        <v>0</v>
      </c>
      <c r="AH101" s="255">
        <v>80</v>
      </c>
      <c r="AI101" s="256">
        <v>13</v>
      </c>
      <c r="AJ101" s="255"/>
      <c r="AK101" s="627"/>
      <c r="AL101" s="255">
        <v>74</v>
      </c>
      <c r="AM101" s="256">
        <v>30</v>
      </c>
      <c r="AN101" s="255"/>
      <c r="AO101" s="256"/>
      <c r="AP101" s="151">
        <v>21</v>
      </c>
      <c r="AQ101" s="365">
        <f t="shared" si="6"/>
        <v>4</v>
      </c>
      <c r="AR101" s="366">
        <v>40</v>
      </c>
      <c r="AS101" s="367">
        <f>AR101*AS97</f>
        <v>10</v>
      </c>
      <c r="AT101" s="361">
        <f t="shared" si="5"/>
        <v>50</v>
      </c>
    </row>
    <row r="102" spans="1:46" s="20" customFormat="1" ht="20" customHeight="1" x14ac:dyDescent="0.35">
      <c r="A102" s="151">
        <v>22</v>
      </c>
      <c r="B102" s="533" t="s">
        <v>549</v>
      </c>
      <c r="C102" s="104">
        <v>2008</v>
      </c>
      <c r="D102" s="534" t="s">
        <v>7</v>
      </c>
      <c r="E102" s="33">
        <f t="shared" si="4"/>
        <v>100</v>
      </c>
      <c r="F102" s="258"/>
      <c r="G102" s="264"/>
      <c r="H102" s="192"/>
      <c r="I102" s="161"/>
      <c r="J102" s="159"/>
      <c r="K102" s="160"/>
      <c r="L102" s="255"/>
      <c r="M102" s="256"/>
      <c r="N102" s="255"/>
      <c r="O102" s="256"/>
      <c r="P102" s="255"/>
      <c r="Q102" s="256"/>
      <c r="R102" s="260"/>
      <c r="S102" s="256"/>
      <c r="T102" s="260"/>
      <c r="U102" s="256"/>
      <c r="V102" s="255"/>
      <c r="W102" s="512"/>
      <c r="X102" s="255"/>
      <c r="Y102" s="256"/>
      <c r="Z102" s="255"/>
      <c r="AA102" s="256"/>
      <c r="AB102" s="255"/>
      <c r="AC102" s="256"/>
      <c r="AD102" s="255"/>
      <c r="AE102" s="627"/>
      <c r="AF102" s="255">
        <v>66</v>
      </c>
      <c r="AG102" s="256">
        <v>100</v>
      </c>
      <c r="AH102" s="255"/>
      <c r="AI102" s="256"/>
      <c r="AJ102" s="263"/>
      <c r="AK102" s="265"/>
      <c r="AL102" s="263"/>
      <c r="AM102" s="265"/>
      <c r="AN102" s="263"/>
      <c r="AO102" s="265"/>
      <c r="AP102" s="151">
        <v>22</v>
      </c>
      <c r="AQ102" s="362">
        <f t="shared" si="6"/>
        <v>5</v>
      </c>
      <c r="AR102" s="363">
        <v>30</v>
      </c>
      <c r="AS102" s="364">
        <f>AR102*AS97</f>
        <v>7.5</v>
      </c>
      <c r="AT102" s="361">
        <f t="shared" si="5"/>
        <v>37.5</v>
      </c>
    </row>
    <row r="103" spans="1:46" ht="20" customHeight="1" x14ac:dyDescent="0.35">
      <c r="A103" s="151">
        <v>23</v>
      </c>
      <c r="B103" s="300" t="s">
        <v>224</v>
      </c>
      <c r="C103" s="104">
        <v>2009</v>
      </c>
      <c r="D103" s="296" t="s">
        <v>30</v>
      </c>
      <c r="E103" s="33">
        <f t="shared" si="4"/>
        <v>91.41</v>
      </c>
      <c r="F103" s="258">
        <v>139</v>
      </c>
      <c r="G103" s="262">
        <v>31.25</v>
      </c>
      <c r="H103" s="192">
        <v>85</v>
      </c>
      <c r="I103" s="160">
        <v>0</v>
      </c>
      <c r="J103" s="159">
        <v>73</v>
      </c>
      <c r="K103" s="160">
        <v>20</v>
      </c>
      <c r="L103" s="255">
        <v>156</v>
      </c>
      <c r="M103" s="256">
        <v>2.5</v>
      </c>
      <c r="N103" s="255"/>
      <c r="O103" s="256"/>
      <c r="P103" s="255">
        <v>76</v>
      </c>
      <c r="Q103" s="256">
        <v>9</v>
      </c>
      <c r="R103" s="260">
        <v>75</v>
      </c>
      <c r="S103" s="256">
        <v>15.66</v>
      </c>
      <c r="T103" s="260">
        <v>81</v>
      </c>
      <c r="U103" s="512">
        <v>0</v>
      </c>
      <c r="V103" s="255"/>
      <c r="W103" s="256"/>
      <c r="X103" s="255"/>
      <c r="Y103" s="256"/>
      <c r="Z103" s="255">
        <v>81</v>
      </c>
      <c r="AA103" s="256">
        <v>0</v>
      </c>
      <c r="AB103" s="255"/>
      <c r="AC103" s="256"/>
      <c r="AD103" s="255"/>
      <c r="AE103" s="627"/>
      <c r="AF103" s="255"/>
      <c r="AG103" s="256"/>
      <c r="AH103" s="255">
        <v>80</v>
      </c>
      <c r="AI103" s="256">
        <v>13</v>
      </c>
      <c r="AJ103" s="255"/>
      <c r="AK103" s="256"/>
      <c r="AL103" s="255"/>
      <c r="AM103" s="256"/>
      <c r="AN103" s="255"/>
      <c r="AO103" s="256"/>
      <c r="AP103" s="151">
        <v>23</v>
      </c>
      <c r="AQ103" s="365">
        <f t="shared" si="6"/>
        <v>6</v>
      </c>
      <c r="AR103" s="366">
        <v>20</v>
      </c>
      <c r="AS103" s="367">
        <f>AR103*AS97</f>
        <v>5</v>
      </c>
      <c r="AT103" s="361">
        <f t="shared" si="5"/>
        <v>25</v>
      </c>
    </row>
    <row r="104" spans="1:46" ht="20" customHeight="1" x14ac:dyDescent="0.35">
      <c r="A104" s="151">
        <v>24</v>
      </c>
      <c r="B104" s="565" t="s">
        <v>585</v>
      </c>
      <c r="C104" s="104">
        <v>2008</v>
      </c>
      <c r="D104" s="562" t="s">
        <v>39</v>
      </c>
      <c r="E104" s="33">
        <f t="shared" si="4"/>
        <v>74</v>
      </c>
      <c r="F104" s="258"/>
      <c r="G104" s="264"/>
      <c r="H104" s="192"/>
      <c r="I104" s="161"/>
      <c r="J104" s="159"/>
      <c r="K104" s="160"/>
      <c r="L104" s="255"/>
      <c r="M104" s="256"/>
      <c r="N104" s="255"/>
      <c r="O104" s="256"/>
      <c r="P104" s="255"/>
      <c r="Q104" s="256"/>
      <c r="R104" s="260"/>
      <c r="S104" s="256"/>
      <c r="T104" s="260"/>
      <c r="U104" s="256"/>
      <c r="V104" s="255"/>
      <c r="W104" s="512"/>
      <c r="X104" s="255"/>
      <c r="Y104" s="256"/>
      <c r="Z104" s="255"/>
      <c r="AA104" s="256"/>
      <c r="AB104" s="255"/>
      <c r="AC104" s="256"/>
      <c r="AD104" s="255"/>
      <c r="AE104" s="627"/>
      <c r="AF104" s="255"/>
      <c r="AG104" s="256"/>
      <c r="AH104" s="255">
        <v>82</v>
      </c>
      <c r="AI104" s="256">
        <v>4</v>
      </c>
      <c r="AJ104" s="255"/>
      <c r="AK104" s="256"/>
      <c r="AL104" s="255">
        <v>69</v>
      </c>
      <c r="AM104" s="256">
        <v>70</v>
      </c>
      <c r="AN104" s="255"/>
      <c r="AO104" s="256"/>
      <c r="AP104" s="151">
        <v>24</v>
      </c>
      <c r="AQ104" s="362">
        <f t="shared" si="6"/>
        <v>7</v>
      </c>
      <c r="AR104" s="363">
        <v>15</v>
      </c>
      <c r="AS104" s="369">
        <f>AR104*AS97</f>
        <v>3.75</v>
      </c>
      <c r="AT104" s="361">
        <f t="shared" si="5"/>
        <v>18.75</v>
      </c>
    </row>
    <row r="105" spans="1:46" ht="20" customHeight="1" x14ac:dyDescent="0.35">
      <c r="A105" s="151">
        <v>25</v>
      </c>
      <c r="B105" s="328" t="s">
        <v>280</v>
      </c>
      <c r="C105" s="104">
        <v>2008</v>
      </c>
      <c r="D105" s="322" t="s">
        <v>23</v>
      </c>
      <c r="E105" s="33">
        <f t="shared" si="4"/>
        <v>70</v>
      </c>
      <c r="F105" s="258"/>
      <c r="G105" s="264"/>
      <c r="H105" s="192"/>
      <c r="I105" s="160"/>
      <c r="J105" s="159"/>
      <c r="K105" s="160"/>
      <c r="L105" s="255"/>
      <c r="M105" s="415"/>
      <c r="N105" s="255"/>
      <c r="O105" s="256"/>
      <c r="P105" s="255"/>
      <c r="Q105" s="256"/>
      <c r="R105" s="260"/>
      <c r="S105" s="512"/>
      <c r="T105" s="260"/>
      <c r="U105" s="256"/>
      <c r="V105" s="255"/>
      <c r="W105" s="256"/>
      <c r="X105" s="255">
        <v>64</v>
      </c>
      <c r="Y105" s="256">
        <v>70</v>
      </c>
      <c r="Z105" s="255"/>
      <c r="AA105" s="256"/>
      <c r="AB105" s="255"/>
      <c r="AC105" s="256"/>
      <c r="AD105" s="255"/>
      <c r="AE105" s="627"/>
      <c r="AF105" s="255">
        <v>83</v>
      </c>
      <c r="AG105" s="256">
        <v>0</v>
      </c>
      <c r="AH105" s="255"/>
      <c r="AI105" s="256"/>
      <c r="AJ105" s="255"/>
      <c r="AK105" s="256"/>
      <c r="AL105" s="255"/>
      <c r="AM105" s="256"/>
      <c r="AN105" s="255"/>
      <c r="AO105" s="256"/>
      <c r="AP105" s="151">
        <v>25</v>
      </c>
      <c r="AQ105" s="365">
        <f t="shared" si="6"/>
        <v>8</v>
      </c>
      <c r="AR105" s="366">
        <v>12</v>
      </c>
      <c r="AS105" s="367">
        <f>AR105*AS97</f>
        <v>3</v>
      </c>
      <c r="AT105" s="361">
        <f t="shared" si="5"/>
        <v>15</v>
      </c>
    </row>
    <row r="106" spans="1:46" ht="20" customHeight="1" x14ac:dyDescent="0.35">
      <c r="A106" s="151">
        <v>26</v>
      </c>
      <c r="B106" s="508" t="s">
        <v>524</v>
      </c>
      <c r="C106" s="104">
        <v>2008</v>
      </c>
      <c r="D106" s="349" t="s">
        <v>176</v>
      </c>
      <c r="E106" s="33">
        <f t="shared" si="4"/>
        <v>64</v>
      </c>
      <c r="F106" s="258"/>
      <c r="G106" s="407"/>
      <c r="H106" s="192"/>
      <c r="I106" s="160"/>
      <c r="J106" s="159"/>
      <c r="K106" s="160"/>
      <c r="L106" s="255"/>
      <c r="M106" s="256"/>
      <c r="N106" s="255"/>
      <c r="O106" s="256"/>
      <c r="P106" s="255"/>
      <c r="Q106" s="256"/>
      <c r="R106" s="260"/>
      <c r="S106" s="512"/>
      <c r="T106" s="260"/>
      <c r="U106" s="256"/>
      <c r="V106" s="255"/>
      <c r="W106" s="256"/>
      <c r="X106" s="255"/>
      <c r="Y106" s="256"/>
      <c r="Z106" s="255"/>
      <c r="AA106" s="256"/>
      <c r="AB106" s="255">
        <v>76</v>
      </c>
      <c r="AC106" s="256">
        <v>30</v>
      </c>
      <c r="AD106" s="255"/>
      <c r="AE106" s="627"/>
      <c r="AF106" s="255"/>
      <c r="AG106" s="256"/>
      <c r="AH106" s="255">
        <v>80</v>
      </c>
      <c r="AI106" s="256">
        <v>13</v>
      </c>
      <c r="AJ106" s="255">
        <v>78</v>
      </c>
      <c r="AK106" s="256">
        <v>12</v>
      </c>
      <c r="AL106" s="255">
        <v>78</v>
      </c>
      <c r="AM106" s="256">
        <v>9</v>
      </c>
      <c r="AN106" s="255"/>
      <c r="AO106" s="256"/>
      <c r="AP106" s="151">
        <v>26</v>
      </c>
      <c r="AQ106" s="362">
        <f t="shared" si="6"/>
        <v>9</v>
      </c>
      <c r="AR106" s="363">
        <v>10</v>
      </c>
      <c r="AS106" s="364">
        <f>AR106*AS97</f>
        <v>2.5</v>
      </c>
      <c r="AT106" s="361">
        <f t="shared" si="5"/>
        <v>12.5</v>
      </c>
    </row>
    <row r="107" spans="1:46" ht="20" customHeight="1" x14ac:dyDescent="0.35">
      <c r="A107" s="151">
        <v>27</v>
      </c>
      <c r="B107" s="533" t="s">
        <v>547</v>
      </c>
      <c r="C107" s="104">
        <v>2009</v>
      </c>
      <c r="D107" s="534" t="s">
        <v>39</v>
      </c>
      <c r="E107" s="33">
        <f t="shared" si="4"/>
        <v>62</v>
      </c>
      <c r="F107" s="258"/>
      <c r="G107" s="347"/>
      <c r="H107" s="192"/>
      <c r="I107" s="160"/>
      <c r="J107" s="159"/>
      <c r="K107" s="160"/>
      <c r="L107" s="255"/>
      <c r="M107" s="256"/>
      <c r="N107" s="255"/>
      <c r="O107" s="256"/>
      <c r="P107" s="255"/>
      <c r="Q107" s="256"/>
      <c r="R107" s="260"/>
      <c r="S107" s="256"/>
      <c r="T107" s="260"/>
      <c r="U107" s="256"/>
      <c r="V107" s="255"/>
      <c r="W107" s="512"/>
      <c r="X107" s="255"/>
      <c r="Y107" s="256"/>
      <c r="Z107" s="255"/>
      <c r="AA107" s="256"/>
      <c r="AB107" s="255"/>
      <c r="AC107" s="256"/>
      <c r="AD107" s="255"/>
      <c r="AE107" s="627"/>
      <c r="AF107" s="255">
        <v>68</v>
      </c>
      <c r="AG107" s="256">
        <v>60</v>
      </c>
      <c r="AH107" s="255"/>
      <c r="AI107" s="256"/>
      <c r="AJ107" s="255"/>
      <c r="AK107" s="256"/>
      <c r="AL107" s="255"/>
      <c r="AM107" s="256"/>
      <c r="AN107" s="263">
        <v>85</v>
      </c>
      <c r="AO107" s="256">
        <v>2</v>
      </c>
      <c r="AP107" s="151">
        <v>27</v>
      </c>
      <c r="AQ107" s="365">
        <f t="shared" si="6"/>
        <v>10</v>
      </c>
      <c r="AR107" s="366">
        <v>8</v>
      </c>
      <c r="AS107" s="367">
        <f>AR107*AS97</f>
        <v>2</v>
      </c>
      <c r="AT107" s="361">
        <f t="shared" si="5"/>
        <v>10</v>
      </c>
    </row>
    <row r="108" spans="1:46" ht="20" customHeight="1" x14ac:dyDescent="0.35">
      <c r="A108" s="151">
        <v>28</v>
      </c>
      <c r="B108" s="451" t="s">
        <v>473</v>
      </c>
      <c r="C108" s="104">
        <v>2009</v>
      </c>
      <c r="D108" s="453" t="s">
        <v>13</v>
      </c>
      <c r="E108" s="33">
        <f t="shared" si="4"/>
        <v>61</v>
      </c>
      <c r="F108" s="258"/>
      <c r="G108" s="407"/>
      <c r="H108" s="159"/>
      <c r="I108" s="160"/>
      <c r="J108" s="159"/>
      <c r="K108" s="160"/>
      <c r="L108" s="255"/>
      <c r="M108" s="256"/>
      <c r="N108" s="255"/>
      <c r="O108" s="256"/>
      <c r="P108" s="255"/>
      <c r="Q108" s="256"/>
      <c r="R108" s="260"/>
      <c r="S108" s="512"/>
      <c r="T108" s="260">
        <v>99</v>
      </c>
      <c r="U108" s="256">
        <v>0</v>
      </c>
      <c r="V108" s="255"/>
      <c r="W108" s="256"/>
      <c r="X108" s="255"/>
      <c r="Y108" s="256"/>
      <c r="Z108" s="255"/>
      <c r="AA108" s="256"/>
      <c r="AB108" s="255"/>
      <c r="AC108" s="256"/>
      <c r="AD108" s="255"/>
      <c r="AE108" s="627"/>
      <c r="AF108" s="255">
        <v>68</v>
      </c>
      <c r="AG108" s="256">
        <v>60</v>
      </c>
      <c r="AH108" s="255">
        <v>89</v>
      </c>
      <c r="AI108" s="256">
        <v>0</v>
      </c>
      <c r="AJ108" s="255"/>
      <c r="AK108" s="256"/>
      <c r="AL108" s="255">
        <v>89</v>
      </c>
      <c r="AM108" s="256">
        <v>1</v>
      </c>
      <c r="AN108" s="255"/>
      <c r="AO108" s="256"/>
      <c r="AP108" s="151">
        <v>28</v>
      </c>
      <c r="AQ108" s="362">
        <f t="shared" si="6"/>
        <v>11</v>
      </c>
      <c r="AR108" s="363">
        <v>6</v>
      </c>
      <c r="AS108" s="369">
        <f>AR108*AS97</f>
        <v>1.5</v>
      </c>
      <c r="AT108" s="361">
        <f t="shared" si="5"/>
        <v>7.5</v>
      </c>
    </row>
    <row r="109" spans="1:46" ht="20" customHeight="1" x14ac:dyDescent="0.35">
      <c r="A109" s="151">
        <v>29</v>
      </c>
      <c r="B109" s="300" t="s">
        <v>229</v>
      </c>
      <c r="C109" s="104">
        <v>2009</v>
      </c>
      <c r="D109" s="296" t="s">
        <v>28</v>
      </c>
      <c r="E109" s="33">
        <f t="shared" si="4"/>
        <v>51.5</v>
      </c>
      <c r="F109" s="258"/>
      <c r="G109" s="411"/>
      <c r="H109" s="192"/>
      <c r="I109" s="160"/>
      <c r="J109" s="159"/>
      <c r="K109" s="161"/>
      <c r="L109" s="255"/>
      <c r="M109" s="256"/>
      <c r="N109" s="255"/>
      <c r="O109" s="256"/>
      <c r="P109" s="255">
        <v>77</v>
      </c>
      <c r="Q109" s="256">
        <v>3.5</v>
      </c>
      <c r="R109" s="260">
        <v>73</v>
      </c>
      <c r="S109" s="256">
        <v>45</v>
      </c>
      <c r="T109" s="266">
        <v>76</v>
      </c>
      <c r="U109" s="265">
        <v>3</v>
      </c>
      <c r="V109" s="255"/>
      <c r="W109" s="512"/>
      <c r="X109" s="255"/>
      <c r="Y109" s="256"/>
      <c r="Z109" s="255"/>
      <c r="AA109" s="256"/>
      <c r="AB109" s="255"/>
      <c r="AC109" s="256"/>
      <c r="AD109" s="255"/>
      <c r="AE109" s="627"/>
      <c r="AF109" s="255"/>
      <c r="AG109" s="256"/>
      <c r="AH109" s="255"/>
      <c r="AI109" s="256"/>
      <c r="AJ109" s="255"/>
      <c r="AK109" s="256"/>
      <c r="AL109" s="263"/>
      <c r="AM109" s="256"/>
      <c r="AN109" s="255"/>
      <c r="AO109" s="256"/>
      <c r="AP109" s="151">
        <v>29</v>
      </c>
      <c r="AQ109" s="365">
        <f t="shared" si="6"/>
        <v>12</v>
      </c>
      <c r="AR109" s="366">
        <v>4</v>
      </c>
      <c r="AS109" s="367">
        <f>AR109*AS97</f>
        <v>1</v>
      </c>
      <c r="AT109" s="361">
        <f t="shared" si="5"/>
        <v>5</v>
      </c>
    </row>
    <row r="110" spans="1:46" ht="20" customHeight="1" x14ac:dyDescent="0.35">
      <c r="A110" s="151">
        <v>30</v>
      </c>
      <c r="B110" s="328" t="s">
        <v>204</v>
      </c>
      <c r="C110" s="104">
        <v>2008</v>
      </c>
      <c r="D110" s="322" t="s">
        <v>48</v>
      </c>
      <c r="E110" s="33">
        <f t="shared" si="4"/>
        <v>45</v>
      </c>
      <c r="F110" s="258"/>
      <c r="G110" s="347"/>
      <c r="H110" s="192"/>
      <c r="I110" s="160"/>
      <c r="J110" s="159"/>
      <c r="K110" s="160"/>
      <c r="L110" s="255"/>
      <c r="M110" s="256"/>
      <c r="N110" s="255"/>
      <c r="O110" s="256"/>
      <c r="P110" s="255"/>
      <c r="Q110" s="256"/>
      <c r="R110" s="260">
        <v>73</v>
      </c>
      <c r="S110" s="256">
        <v>45</v>
      </c>
      <c r="T110" s="260"/>
      <c r="U110" s="512"/>
      <c r="V110" s="255"/>
      <c r="W110" s="256"/>
      <c r="X110" s="255"/>
      <c r="Y110" s="256"/>
      <c r="Z110" s="255"/>
      <c r="AA110" s="256"/>
      <c r="AB110" s="255"/>
      <c r="AC110" s="256"/>
      <c r="AD110" s="255"/>
      <c r="AE110" s="627"/>
      <c r="AF110" s="255"/>
      <c r="AG110" s="256"/>
      <c r="AH110" s="263"/>
      <c r="AI110" s="256"/>
      <c r="AJ110" s="263"/>
      <c r="AK110" s="256"/>
      <c r="AL110" s="255"/>
      <c r="AM110" s="256"/>
      <c r="AN110" s="255"/>
      <c r="AO110" s="256"/>
      <c r="AP110" s="151">
        <v>30</v>
      </c>
      <c r="AQ110" s="362">
        <f t="shared" si="6"/>
        <v>13</v>
      </c>
      <c r="AR110" s="363">
        <v>3</v>
      </c>
      <c r="AS110" s="369">
        <f>AR110*AS97</f>
        <v>0.75</v>
      </c>
      <c r="AT110" s="361">
        <f t="shared" si="5"/>
        <v>3.75</v>
      </c>
    </row>
    <row r="111" spans="1:46" ht="20" customHeight="1" x14ac:dyDescent="0.35">
      <c r="A111" s="151">
        <v>31</v>
      </c>
      <c r="B111" s="446" t="s">
        <v>458</v>
      </c>
      <c r="C111" s="104">
        <v>2009</v>
      </c>
      <c r="D111" s="447" t="s">
        <v>190</v>
      </c>
      <c r="E111" s="33">
        <f t="shared" si="4"/>
        <v>42</v>
      </c>
      <c r="F111" s="258"/>
      <c r="G111" s="347"/>
      <c r="H111" s="192"/>
      <c r="I111" s="160"/>
      <c r="J111" s="159"/>
      <c r="K111" s="160"/>
      <c r="L111" s="255"/>
      <c r="M111" s="256"/>
      <c r="N111" s="255"/>
      <c r="O111" s="256"/>
      <c r="P111" s="255"/>
      <c r="Q111" s="256"/>
      <c r="R111" s="260">
        <v>87</v>
      </c>
      <c r="S111" s="256">
        <v>0</v>
      </c>
      <c r="T111" s="260">
        <v>72</v>
      </c>
      <c r="U111" s="256">
        <v>40</v>
      </c>
      <c r="V111" s="255"/>
      <c r="W111" s="512"/>
      <c r="X111" s="255"/>
      <c r="Y111" s="256"/>
      <c r="Z111" s="255">
        <v>81</v>
      </c>
      <c r="AA111" s="256">
        <v>0</v>
      </c>
      <c r="AB111" s="255"/>
      <c r="AC111" s="256"/>
      <c r="AD111" s="255">
        <v>100</v>
      </c>
      <c r="AE111" s="256">
        <v>2</v>
      </c>
      <c r="AF111" s="255"/>
      <c r="AG111" s="627"/>
      <c r="AH111" s="255"/>
      <c r="AI111" s="256"/>
      <c r="AJ111" s="255"/>
      <c r="AK111" s="256"/>
      <c r="AL111" s="255"/>
      <c r="AM111" s="256"/>
      <c r="AN111" s="255"/>
      <c r="AO111" s="256"/>
      <c r="AP111" s="151">
        <v>31</v>
      </c>
      <c r="AQ111" s="365">
        <f>AQ110+1</f>
        <v>14</v>
      </c>
      <c r="AR111" s="366">
        <v>2</v>
      </c>
      <c r="AS111" s="367">
        <f>AR111*AS97</f>
        <v>0.5</v>
      </c>
      <c r="AT111" s="361">
        <f t="shared" si="5"/>
        <v>2.5</v>
      </c>
    </row>
    <row r="112" spans="1:46" ht="20" customHeight="1" x14ac:dyDescent="0.35">
      <c r="A112" s="151">
        <v>32</v>
      </c>
      <c r="B112" s="218" t="s">
        <v>201</v>
      </c>
      <c r="C112" s="104">
        <v>2008</v>
      </c>
      <c r="D112" s="103" t="s">
        <v>8</v>
      </c>
      <c r="E112" s="33">
        <f t="shared" si="4"/>
        <v>36</v>
      </c>
      <c r="F112" s="258">
        <v>149</v>
      </c>
      <c r="G112" s="347">
        <v>5</v>
      </c>
      <c r="H112" s="192">
        <v>72</v>
      </c>
      <c r="I112" s="160">
        <v>17.5</v>
      </c>
      <c r="J112" s="159">
        <v>77</v>
      </c>
      <c r="K112" s="160">
        <v>3.5</v>
      </c>
      <c r="L112" s="263"/>
      <c r="M112" s="411"/>
      <c r="N112" s="255"/>
      <c r="O112" s="256"/>
      <c r="P112" s="263">
        <v>83</v>
      </c>
      <c r="Q112" s="265">
        <v>0</v>
      </c>
      <c r="R112" s="260"/>
      <c r="S112" s="512"/>
      <c r="T112" s="260"/>
      <c r="U112" s="256"/>
      <c r="V112" s="255"/>
      <c r="W112" s="256"/>
      <c r="X112" s="255"/>
      <c r="Y112" s="256"/>
      <c r="Z112" s="255">
        <v>78</v>
      </c>
      <c r="AA112" s="256">
        <v>1</v>
      </c>
      <c r="AB112" s="255">
        <v>79</v>
      </c>
      <c r="AC112" s="256">
        <v>9</v>
      </c>
      <c r="AD112" s="255"/>
      <c r="AE112" s="627"/>
      <c r="AF112" s="255"/>
      <c r="AG112" s="256"/>
      <c r="AH112" s="255"/>
      <c r="AI112" s="256"/>
      <c r="AJ112" s="255"/>
      <c r="AK112" s="256"/>
      <c r="AL112" s="255"/>
      <c r="AM112" s="256"/>
      <c r="AN112" s="255"/>
      <c r="AO112" s="256"/>
      <c r="AP112" s="151">
        <v>32</v>
      </c>
      <c r="AQ112" s="362">
        <v>15</v>
      </c>
      <c r="AR112" s="363">
        <v>1</v>
      </c>
      <c r="AS112" s="369">
        <f>AR112*AS97</f>
        <v>0.25</v>
      </c>
      <c r="AT112" s="361">
        <f t="shared" si="5"/>
        <v>1.25</v>
      </c>
    </row>
    <row r="113" spans="1:46" ht="20" customHeight="1" x14ac:dyDescent="0.35">
      <c r="A113" s="151">
        <v>33</v>
      </c>
      <c r="B113" s="462" t="s">
        <v>487</v>
      </c>
      <c r="C113" s="104">
        <v>2009</v>
      </c>
      <c r="D113" s="463" t="s">
        <v>11</v>
      </c>
      <c r="E113" s="33">
        <f t="shared" ref="E113:E132" si="7">G113+I113+K113+M113+O113+Q113+S113+U113+W113+Y113+AA113+AC113+AE113+AG113+AI113+AK113+AM113+AO113</f>
        <v>36</v>
      </c>
      <c r="F113" s="258"/>
      <c r="G113" s="347"/>
      <c r="H113" s="192"/>
      <c r="I113" s="160"/>
      <c r="J113" s="159"/>
      <c r="K113" s="160"/>
      <c r="L113" s="255"/>
      <c r="M113" s="256"/>
      <c r="N113" s="255"/>
      <c r="O113" s="256"/>
      <c r="P113" s="255"/>
      <c r="Q113" s="256"/>
      <c r="R113" s="260"/>
      <c r="S113" s="512"/>
      <c r="T113" s="260"/>
      <c r="U113" s="256"/>
      <c r="V113" s="255">
        <v>79</v>
      </c>
      <c r="W113" s="256">
        <v>25</v>
      </c>
      <c r="X113" s="255"/>
      <c r="Y113" s="256"/>
      <c r="Z113" s="255">
        <v>75</v>
      </c>
      <c r="AA113" s="256">
        <v>11</v>
      </c>
      <c r="AB113" s="255"/>
      <c r="AC113" s="256"/>
      <c r="AD113" s="255"/>
      <c r="AE113" s="627"/>
      <c r="AF113" s="255"/>
      <c r="AG113" s="256"/>
      <c r="AH113" s="255"/>
      <c r="AI113" s="256"/>
      <c r="AJ113" s="255"/>
      <c r="AK113" s="256"/>
      <c r="AL113" s="255"/>
      <c r="AM113" s="256"/>
      <c r="AN113" s="255"/>
      <c r="AO113" s="256"/>
      <c r="AP113" s="151">
        <v>33</v>
      </c>
      <c r="AQ113" s="241"/>
      <c r="AR113" s="241"/>
      <c r="AS113" s="241"/>
      <c r="AT113" s="74"/>
    </row>
    <row r="114" spans="1:46" ht="20" customHeight="1" x14ac:dyDescent="0.35">
      <c r="A114" s="151">
        <v>34</v>
      </c>
      <c r="B114" s="469" t="s">
        <v>494</v>
      </c>
      <c r="C114" s="104">
        <v>2008</v>
      </c>
      <c r="D114" s="467" t="s">
        <v>12</v>
      </c>
      <c r="E114" s="33">
        <f t="shared" si="7"/>
        <v>30</v>
      </c>
      <c r="F114" s="258"/>
      <c r="G114" s="347"/>
      <c r="H114" s="192"/>
      <c r="I114" s="160"/>
      <c r="J114" s="159"/>
      <c r="K114" s="160"/>
      <c r="L114" s="255"/>
      <c r="M114" s="256"/>
      <c r="N114" s="255"/>
      <c r="O114" s="256"/>
      <c r="P114" s="255"/>
      <c r="Q114" s="256"/>
      <c r="R114" s="260"/>
      <c r="S114" s="512"/>
      <c r="T114" s="260"/>
      <c r="U114" s="256"/>
      <c r="V114" s="255"/>
      <c r="W114" s="256"/>
      <c r="X114" s="255">
        <v>72</v>
      </c>
      <c r="Y114" s="256">
        <v>30</v>
      </c>
      <c r="Z114" s="255"/>
      <c r="AA114" s="256"/>
      <c r="AB114" s="255"/>
      <c r="AC114" s="256"/>
      <c r="AD114" s="255"/>
      <c r="AE114" s="627"/>
      <c r="AF114" s="255"/>
      <c r="AG114" s="256"/>
      <c r="AH114" s="255"/>
      <c r="AI114" s="256"/>
      <c r="AJ114" s="255"/>
      <c r="AK114" s="256"/>
      <c r="AL114" s="255"/>
      <c r="AM114" s="256"/>
      <c r="AN114" s="255"/>
      <c r="AO114" s="256"/>
      <c r="AP114" s="151">
        <v>34</v>
      </c>
      <c r="AQ114" s="370"/>
      <c r="AR114" s="370">
        <f>SUM(AR98:AR113)</f>
        <v>371</v>
      </c>
      <c r="AS114" s="370"/>
      <c r="AT114" s="74">
        <f>SUM(AT98:AT113)</f>
        <v>463.75</v>
      </c>
    </row>
    <row r="115" spans="1:46" ht="20" customHeight="1" x14ac:dyDescent="0.35">
      <c r="A115" s="151">
        <v>35</v>
      </c>
      <c r="B115" s="531" t="s">
        <v>550</v>
      </c>
      <c r="C115" s="104">
        <v>2008</v>
      </c>
      <c r="D115" s="534" t="s">
        <v>7</v>
      </c>
      <c r="E115" s="33">
        <f t="shared" si="7"/>
        <v>30</v>
      </c>
      <c r="F115" s="258"/>
      <c r="G115" s="264"/>
      <c r="H115" s="192"/>
      <c r="I115" s="160"/>
      <c r="J115" s="159"/>
      <c r="K115" s="160"/>
      <c r="L115" s="255"/>
      <c r="M115" s="256"/>
      <c r="N115" s="255"/>
      <c r="O115" s="256"/>
      <c r="P115" s="255"/>
      <c r="Q115" s="256"/>
      <c r="R115" s="260"/>
      <c r="S115" s="256"/>
      <c r="T115" s="260"/>
      <c r="U115" s="256"/>
      <c r="V115" s="255"/>
      <c r="W115" s="512"/>
      <c r="X115" s="255"/>
      <c r="Y115" s="256"/>
      <c r="Z115" s="255"/>
      <c r="AA115" s="256"/>
      <c r="AB115" s="255"/>
      <c r="AC115" s="256"/>
      <c r="AD115" s="255"/>
      <c r="AE115" s="627"/>
      <c r="AF115" s="255">
        <v>71</v>
      </c>
      <c r="AG115" s="256">
        <v>30</v>
      </c>
      <c r="AH115" s="255"/>
      <c r="AI115" s="256"/>
      <c r="AJ115" s="255"/>
      <c r="AK115" s="256"/>
      <c r="AL115" s="255"/>
      <c r="AM115" s="256"/>
      <c r="AN115" s="255"/>
      <c r="AO115" s="256"/>
      <c r="AP115" s="151">
        <v>35</v>
      </c>
    </row>
    <row r="116" spans="1:46" ht="20" customHeight="1" x14ac:dyDescent="0.35">
      <c r="A116" s="151">
        <v>36</v>
      </c>
      <c r="B116" s="461" t="s">
        <v>488</v>
      </c>
      <c r="C116" s="104">
        <v>2009</v>
      </c>
      <c r="D116" s="463" t="s">
        <v>19</v>
      </c>
      <c r="E116" s="33">
        <f t="shared" si="7"/>
        <v>25</v>
      </c>
      <c r="F116" s="258"/>
      <c r="G116" s="264"/>
      <c r="H116" s="192"/>
      <c r="I116" s="160"/>
      <c r="J116" s="159"/>
      <c r="K116" s="160"/>
      <c r="L116" s="255"/>
      <c r="M116" s="256"/>
      <c r="N116" s="255"/>
      <c r="O116" s="256"/>
      <c r="P116" s="255"/>
      <c r="Q116" s="256"/>
      <c r="R116" s="260"/>
      <c r="S116" s="512"/>
      <c r="T116" s="260"/>
      <c r="U116" s="256"/>
      <c r="V116" s="255">
        <v>79</v>
      </c>
      <c r="W116" s="256">
        <v>25</v>
      </c>
      <c r="X116" s="255"/>
      <c r="Y116" s="256"/>
      <c r="Z116" s="255">
        <v>82</v>
      </c>
      <c r="AA116" s="256">
        <v>0</v>
      </c>
      <c r="AB116" s="255"/>
      <c r="AC116" s="256"/>
      <c r="AD116" s="255"/>
      <c r="AE116" s="627"/>
      <c r="AF116" s="255"/>
      <c r="AG116" s="256"/>
      <c r="AH116" s="255"/>
      <c r="AI116" s="256"/>
      <c r="AJ116" s="255"/>
      <c r="AK116" s="256"/>
      <c r="AL116" s="255"/>
      <c r="AM116" s="256"/>
      <c r="AN116" s="255"/>
      <c r="AO116" s="256"/>
      <c r="AP116" s="151">
        <v>36</v>
      </c>
    </row>
    <row r="117" spans="1:46" ht="20" customHeight="1" x14ac:dyDescent="0.35">
      <c r="A117" s="151">
        <v>37</v>
      </c>
      <c r="B117" s="413" t="s">
        <v>438</v>
      </c>
      <c r="C117" s="61">
        <v>2009</v>
      </c>
      <c r="D117" s="557" t="s">
        <v>19</v>
      </c>
      <c r="E117" s="33">
        <f t="shared" si="7"/>
        <v>23.83</v>
      </c>
      <c r="F117" s="258"/>
      <c r="G117" s="411"/>
      <c r="H117" s="192"/>
      <c r="I117" s="160"/>
      <c r="J117" s="159"/>
      <c r="K117" s="160"/>
      <c r="L117" s="255"/>
      <c r="M117" s="256"/>
      <c r="N117" s="255"/>
      <c r="O117" s="256"/>
      <c r="P117" s="255">
        <v>81</v>
      </c>
      <c r="Q117" s="256">
        <v>0</v>
      </c>
      <c r="R117" s="260"/>
      <c r="S117" s="512"/>
      <c r="T117" s="260">
        <v>80</v>
      </c>
      <c r="U117" s="256">
        <v>0.5</v>
      </c>
      <c r="V117" s="255">
        <v>81</v>
      </c>
      <c r="W117" s="256">
        <v>12.33</v>
      </c>
      <c r="X117" s="255">
        <v>76</v>
      </c>
      <c r="Y117" s="256">
        <v>5</v>
      </c>
      <c r="Z117" s="255">
        <v>76</v>
      </c>
      <c r="AA117" s="256">
        <v>6</v>
      </c>
      <c r="AB117" s="255"/>
      <c r="AC117" s="256"/>
      <c r="AD117" s="255"/>
      <c r="AE117" s="627"/>
      <c r="AF117" s="255"/>
      <c r="AG117" s="256"/>
      <c r="AH117" s="255"/>
      <c r="AI117" s="256"/>
      <c r="AJ117" s="255"/>
      <c r="AK117" s="256"/>
      <c r="AL117" s="255"/>
      <c r="AM117" s="256"/>
      <c r="AN117" s="255"/>
      <c r="AO117" s="256"/>
      <c r="AP117" s="151">
        <v>37</v>
      </c>
    </row>
    <row r="118" spans="1:46" ht="20" customHeight="1" x14ac:dyDescent="0.35">
      <c r="A118" s="151">
        <v>38</v>
      </c>
      <c r="B118" s="531" t="s">
        <v>548</v>
      </c>
      <c r="C118" s="104">
        <v>2008</v>
      </c>
      <c r="D118" s="534" t="s">
        <v>39</v>
      </c>
      <c r="E118" s="33">
        <f t="shared" si="7"/>
        <v>20</v>
      </c>
      <c r="F118" s="258"/>
      <c r="G118" s="264"/>
      <c r="H118" s="192"/>
      <c r="I118" s="160"/>
      <c r="J118" s="159"/>
      <c r="K118" s="160"/>
      <c r="L118" s="255"/>
      <c r="M118" s="256"/>
      <c r="N118" s="255"/>
      <c r="O118" s="256"/>
      <c r="P118" s="255"/>
      <c r="Q118" s="256"/>
      <c r="R118" s="260"/>
      <c r="S118" s="256"/>
      <c r="T118" s="260"/>
      <c r="U118" s="256"/>
      <c r="V118" s="255"/>
      <c r="W118" s="512"/>
      <c r="X118" s="255"/>
      <c r="Y118" s="256"/>
      <c r="Z118" s="255"/>
      <c r="AA118" s="256"/>
      <c r="AB118" s="255"/>
      <c r="AC118" s="256"/>
      <c r="AD118" s="255"/>
      <c r="AE118" s="627"/>
      <c r="AF118" s="255">
        <v>72</v>
      </c>
      <c r="AG118" s="256">
        <v>15</v>
      </c>
      <c r="AH118" s="255">
        <v>83</v>
      </c>
      <c r="AI118" s="256">
        <v>1</v>
      </c>
      <c r="AJ118" s="255"/>
      <c r="AK118" s="256"/>
      <c r="AL118" s="255"/>
      <c r="AM118" s="256"/>
      <c r="AN118" s="255">
        <v>82</v>
      </c>
      <c r="AO118" s="256">
        <v>4</v>
      </c>
      <c r="AP118" s="151">
        <v>38</v>
      </c>
    </row>
    <row r="119" spans="1:46" ht="20" customHeight="1" x14ac:dyDescent="0.35">
      <c r="A119" s="151">
        <v>39</v>
      </c>
      <c r="B119" s="106" t="s">
        <v>116</v>
      </c>
      <c r="C119" s="104">
        <v>2008</v>
      </c>
      <c r="D119" s="305" t="s">
        <v>81</v>
      </c>
      <c r="E119" s="33">
        <f t="shared" si="7"/>
        <v>18.75</v>
      </c>
      <c r="F119" s="258">
        <v>142</v>
      </c>
      <c r="G119" s="264">
        <v>18.75</v>
      </c>
      <c r="H119" s="192"/>
      <c r="I119" s="411"/>
      <c r="J119" s="159"/>
      <c r="K119" s="160"/>
      <c r="L119" s="255"/>
      <c r="M119" s="256"/>
      <c r="N119" s="255"/>
      <c r="O119" s="256"/>
      <c r="P119" s="255">
        <v>81</v>
      </c>
      <c r="Q119" s="256">
        <v>0</v>
      </c>
      <c r="R119" s="260"/>
      <c r="S119" s="512"/>
      <c r="T119" s="260"/>
      <c r="U119" s="256"/>
      <c r="V119" s="255"/>
      <c r="W119" s="256"/>
      <c r="X119" s="255"/>
      <c r="Y119" s="256"/>
      <c r="Z119" s="255"/>
      <c r="AA119" s="256"/>
      <c r="AB119" s="255"/>
      <c r="AC119" s="256"/>
      <c r="AD119" s="255"/>
      <c r="AE119" s="627"/>
      <c r="AF119" s="255"/>
      <c r="AG119" s="256"/>
      <c r="AH119" s="255"/>
      <c r="AI119" s="256"/>
      <c r="AJ119" s="255"/>
      <c r="AK119" s="256"/>
      <c r="AL119" s="255"/>
      <c r="AM119" s="256"/>
      <c r="AN119" s="255"/>
      <c r="AO119" s="256"/>
      <c r="AP119" s="151">
        <v>39</v>
      </c>
    </row>
    <row r="120" spans="1:46" ht="20" customHeight="1" x14ac:dyDescent="0.35">
      <c r="A120" s="151">
        <v>40</v>
      </c>
      <c r="B120" s="413" t="s">
        <v>437</v>
      </c>
      <c r="C120" s="104">
        <v>2008</v>
      </c>
      <c r="D120" s="557" t="s">
        <v>81</v>
      </c>
      <c r="E120" s="33">
        <f t="shared" si="7"/>
        <v>15</v>
      </c>
      <c r="F120" s="258"/>
      <c r="G120" s="411"/>
      <c r="H120" s="192"/>
      <c r="I120" s="160"/>
      <c r="J120" s="159"/>
      <c r="K120" s="160"/>
      <c r="L120" s="255"/>
      <c r="M120" s="256"/>
      <c r="N120" s="255"/>
      <c r="O120" s="256"/>
      <c r="P120" s="255">
        <v>75</v>
      </c>
      <c r="Q120" s="256">
        <v>15</v>
      </c>
      <c r="R120" s="260"/>
      <c r="S120" s="512"/>
      <c r="T120" s="260"/>
      <c r="U120" s="256"/>
      <c r="V120" s="255"/>
      <c r="W120" s="256"/>
      <c r="X120" s="255"/>
      <c r="Y120" s="256"/>
      <c r="Z120" s="255"/>
      <c r="AA120" s="256"/>
      <c r="AB120" s="255"/>
      <c r="AC120" s="256"/>
      <c r="AD120" s="255"/>
      <c r="AE120" s="627"/>
      <c r="AF120" s="255"/>
      <c r="AG120" s="256"/>
      <c r="AH120" s="255"/>
      <c r="AI120" s="256"/>
      <c r="AJ120" s="255"/>
      <c r="AK120" s="256"/>
      <c r="AL120" s="255"/>
      <c r="AM120" s="256"/>
      <c r="AN120" s="255"/>
      <c r="AO120" s="256"/>
      <c r="AP120" s="151">
        <v>40</v>
      </c>
    </row>
    <row r="121" spans="1:46" ht="20" customHeight="1" x14ac:dyDescent="0.35">
      <c r="A121" s="151">
        <v>41</v>
      </c>
      <c r="B121" s="445" t="s">
        <v>455</v>
      </c>
      <c r="C121" s="61">
        <v>2009</v>
      </c>
      <c r="D121" s="447" t="s">
        <v>19</v>
      </c>
      <c r="E121" s="33">
        <f t="shared" si="7"/>
        <v>12.5</v>
      </c>
      <c r="F121" s="258"/>
      <c r="G121" s="264"/>
      <c r="H121" s="192"/>
      <c r="I121" s="160"/>
      <c r="J121" s="159"/>
      <c r="K121" s="160"/>
      <c r="L121" s="255"/>
      <c r="M121" s="256"/>
      <c r="N121" s="255"/>
      <c r="O121" s="256"/>
      <c r="P121" s="255"/>
      <c r="Q121" s="256"/>
      <c r="R121" s="260">
        <v>79</v>
      </c>
      <c r="S121" s="256">
        <v>1.5</v>
      </c>
      <c r="T121" s="260"/>
      <c r="U121" s="512"/>
      <c r="V121" s="255"/>
      <c r="W121" s="256"/>
      <c r="X121" s="255"/>
      <c r="Y121" s="256"/>
      <c r="Z121" s="255">
        <v>75</v>
      </c>
      <c r="AA121" s="256">
        <v>11</v>
      </c>
      <c r="AB121" s="255"/>
      <c r="AC121" s="256"/>
      <c r="AD121" s="255"/>
      <c r="AE121" s="627"/>
      <c r="AF121" s="255"/>
      <c r="AG121" s="256"/>
      <c r="AH121" s="255"/>
      <c r="AI121" s="256"/>
      <c r="AJ121" s="255"/>
      <c r="AK121" s="256"/>
      <c r="AL121" s="255"/>
      <c r="AM121" s="256"/>
      <c r="AN121" s="255"/>
      <c r="AO121" s="256"/>
      <c r="AP121" s="151">
        <v>41</v>
      </c>
    </row>
    <row r="122" spans="1:46" ht="20" customHeight="1" x14ac:dyDescent="0.35">
      <c r="A122" s="151">
        <v>42</v>
      </c>
      <c r="B122" s="234" t="s">
        <v>311</v>
      </c>
      <c r="C122" s="61">
        <v>2008</v>
      </c>
      <c r="D122" s="561" t="s">
        <v>27</v>
      </c>
      <c r="E122" s="33">
        <f t="shared" si="7"/>
        <v>12.33</v>
      </c>
      <c r="F122" s="258"/>
      <c r="G122" s="264"/>
      <c r="H122" s="192"/>
      <c r="I122" s="160"/>
      <c r="J122" s="159"/>
      <c r="K122" s="160"/>
      <c r="L122" s="255"/>
      <c r="M122" s="256"/>
      <c r="N122" s="255"/>
      <c r="O122" s="256"/>
      <c r="P122" s="255"/>
      <c r="Q122" s="256"/>
      <c r="R122" s="260"/>
      <c r="S122" s="256"/>
      <c r="T122" s="260"/>
      <c r="U122" s="256"/>
      <c r="V122" s="255"/>
      <c r="W122" s="256"/>
      <c r="X122" s="255"/>
      <c r="Y122" s="256"/>
      <c r="Z122" s="255"/>
      <c r="AA122" s="256"/>
      <c r="AB122" s="255"/>
      <c r="AC122" s="256"/>
      <c r="AD122" s="263">
        <v>79</v>
      </c>
      <c r="AE122" s="256">
        <v>12.33</v>
      </c>
      <c r="AF122" s="255"/>
      <c r="AG122" s="627"/>
      <c r="AH122" s="255"/>
      <c r="AI122" s="256"/>
      <c r="AJ122" s="255"/>
      <c r="AK122" s="256"/>
      <c r="AL122" s="255"/>
      <c r="AM122" s="256"/>
      <c r="AN122" s="255"/>
      <c r="AO122" s="256"/>
      <c r="AP122" s="151">
        <v>42</v>
      </c>
    </row>
    <row r="123" spans="1:46" ht="20" customHeight="1" x14ac:dyDescent="0.35">
      <c r="A123" s="151">
        <v>43</v>
      </c>
      <c r="B123" s="267" t="s">
        <v>281</v>
      </c>
      <c r="C123" s="104">
        <v>2008</v>
      </c>
      <c r="D123" s="322" t="s">
        <v>261</v>
      </c>
      <c r="E123" s="33">
        <f t="shared" si="7"/>
        <v>12</v>
      </c>
      <c r="F123" s="192"/>
      <c r="G123" s="411"/>
      <c r="H123" s="192">
        <v>73</v>
      </c>
      <c r="I123" s="160">
        <v>12</v>
      </c>
      <c r="J123" s="159"/>
      <c r="K123" s="160"/>
      <c r="L123" s="255"/>
      <c r="M123" s="256"/>
      <c r="N123" s="255"/>
      <c r="O123" s="256"/>
      <c r="P123" s="255"/>
      <c r="Q123" s="256"/>
      <c r="R123" s="260"/>
      <c r="S123" s="512"/>
      <c r="T123" s="260"/>
      <c r="U123" s="256"/>
      <c r="V123" s="255"/>
      <c r="W123" s="256"/>
      <c r="X123" s="255">
        <v>80</v>
      </c>
      <c r="Y123" s="256">
        <v>0</v>
      </c>
      <c r="Z123" s="255">
        <v>80</v>
      </c>
      <c r="AA123" s="256">
        <v>0</v>
      </c>
      <c r="AB123" s="255"/>
      <c r="AC123" s="256"/>
      <c r="AD123" s="255"/>
      <c r="AE123" s="627"/>
      <c r="AF123" s="255"/>
      <c r="AG123" s="256"/>
      <c r="AH123" s="255"/>
      <c r="AI123" s="256"/>
      <c r="AJ123" s="255"/>
      <c r="AK123" s="256"/>
      <c r="AL123" s="255"/>
      <c r="AM123" s="256"/>
      <c r="AN123" s="255"/>
      <c r="AO123" s="256"/>
      <c r="AP123" s="151">
        <v>43</v>
      </c>
    </row>
    <row r="124" spans="1:46" ht="20" customHeight="1" x14ac:dyDescent="0.35">
      <c r="A124" s="151">
        <v>44</v>
      </c>
      <c r="B124" s="106" t="s">
        <v>157</v>
      </c>
      <c r="C124" s="104">
        <v>2008</v>
      </c>
      <c r="D124" s="305" t="s">
        <v>25</v>
      </c>
      <c r="E124" s="33">
        <f t="shared" si="7"/>
        <v>11.5</v>
      </c>
      <c r="F124" s="258"/>
      <c r="G124" s="411"/>
      <c r="H124" s="192">
        <v>79</v>
      </c>
      <c r="I124" s="160">
        <v>0</v>
      </c>
      <c r="J124" s="159">
        <v>78</v>
      </c>
      <c r="K124" s="160">
        <v>1.5</v>
      </c>
      <c r="L124" s="255">
        <v>153</v>
      </c>
      <c r="M124" s="256">
        <v>10</v>
      </c>
      <c r="N124" s="255"/>
      <c r="O124" s="256"/>
      <c r="P124" s="255"/>
      <c r="Q124" s="256"/>
      <c r="R124" s="192"/>
      <c r="S124" s="515"/>
      <c r="T124" s="260"/>
      <c r="U124" s="256"/>
      <c r="V124" s="255"/>
      <c r="W124" s="256"/>
      <c r="X124" s="255"/>
      <c r="Y124" s="256"/>
      <c r="Z124" s="255"/>
      <c r="AA124" s="256"/>
      <c r="AB124" s="255"/>
      <c r="AC124" s="256"/>
      <c r="AD124" s="255"/>
      <c r="AE124" s="627"/>
      <c r="AF124" s="255"/>
      <c r="AG124" s="256"/>
      <c r="AH124" s="255"/>
      <c r="AI124" s="256"/>
      <c r="AJ124" s="255"/>
      <c r="AK124" s="256"/>
      <c r="AL124" s="255"/>
      <c r="AM124" s="256"/>
      <c r="AN124" s="255"/>
      <c r="AO124" s="256"/>
      <c r="AP124" s="151">
        <v>44</v>
      </c>
    </row>
    <row r="125" spans="1:46" ht="20" customHeight="1" x14ac:dyDescent="0.35">
      <c r="A125" s="468">
        <v>45</v>
      </c>
      <c r="B125" s="133" t="s">
        <v>307</v>
      </c>
      <c r="C125" s="61">
        <v>2008</v>
      </c>
      <c r="D125" s="132" t="s">
        <v>22</v>
      </c>
      <c r="E125" s="33">
        <f t="shared" si="7"/>
        <v>9.5</v>
      </c>
      <c r="F125" s="258">
        <v>159</v>
      </c>
      <c r="G125" s="259">
        <v>0</v>
      </c>
      <c r="H125" s="192"/>
      <c r="I125" s="411"/>
      <c r="J125" s="159"/>
      <c r="K125" s="160"/>
      <c r="L125" s="255"/>
      <c r="M125" s="256"/>
      <c r="N125" s="255"/>
      <c r="O125" s="256"/>
      <c r="P125" s="255"/>
      <c r="Q125" s="256"/>
      <c r="R125" s="260"/>
      <c r="S125" s="512"/>
      <c r="T125" s="260">
        <v>84</v>
      </c>
      <c r="U125" s="256">
        <v>0</v>
      </c>
      <c r="V125" s="255"/>
      <c r="W125" s="256"/>
      <c r="X125" s="255">
        <v>79</v>
      </c>
      <c r="Y125" s="256">
        <v>0</v>
      </c>
      <c r="Z125" s="255">
        <v>82</v>
      </c>
      <c r="AA125" s="256">
        <v>0</v>
      </c>
      <c r="AB125" s="263">
        <v>86</v>
      </c>
      <c r="AC125" s="256">
        <v>3.5</v>
      </c>
      <c r="AD125" s="255"/>
      <c r="AE125" s="627"/>
      <c r="AF125" s="255">
        <v>74</v>
      </c>
      <c r="AG125" s="256">
        <v>6</v>
      </c>
      <c r="AH125" s="255"/>
      <c r="AI125" s="256"/>
      <c r="AJ125" s="255"/>
      <c r="AK125" s="256"/>
      <c r="AL125" s="255"/>
      <c r="AM125" s="256"/>
      <c r="AN125" s="255"/>
      <c r="AO125" s="256"/>
      <c r="AP125" s="151">
        <v>45</v>
      </c>
    </row>
    <row r="126" spans="1:46" ht="20" customHeight="1" x14ac:dyDescent="0.35">
      <c r="A126" s="468">
        <v>47</v>
      </c>
      <c r="B126" s="531" t="s">
        <v>551</v>
      </c>
      <c r="C126" s="104">
        <v>2009</v>
      </c>
      <c r="D126" s="534" t="s">
        <v>39</v>
      </c>
      <c r="E126" s="33">
        <f t="shared" si="7"/>
        <v>8</v>
      </c>
      <c r="F126" s="258"/>
      <c r="G126" s="411"/>
      <c r="H126" s="192"/>
      <c r="I126" s="160"/>
      <c r="J126" s="159"/>
      <c r="K126" s="160"/>
      <c r="L126" s="255"/>
      <c r="M126" s="256"/>
      <c r="N126" s="255"/>
      <c r="O126" s="256"/>
      <c r="P126" s="255"/>
      <c r="Q126" s="256"/>
      <c r="R126" s="260"/>
      <c r="S126" s="512"/>
      <c r="T126" s="260"/>
      <c r="U126" s="256"/>
      <c r="V126" s="255"/>
      <c r="W126" s="256"/>
      <c r="X126" s="255"/>
      <c r="Y126" s="256"/>
      <c r="Z126" s="255"/>
      <c r="AA126" s="256"/>
      <c r="AB126" s="255"/>
      <c r="AC126" s="256"/>
      <c r="AD126" s="255"/>
      <c r="AE126" s="627"/>
      <c r="AF126" s="255">
        <v>78</v>
      </c>
      <c r="AG126" s="256">
        <v>0</v>
      </c>
      <c r="AH126" s="255"/>
      <c r="AI126" s="256"/>
      <c r="AJ126" s="255"/>
      <c r="AK126" s="256"/>
      <c r="AL126" s="255"/>
      <c r="AM126" s="256"/>
      <c r="AN126" s="255">
        <v>80</v>
      </c>
      <c r="AO126" s="256">
        <v>8</v>
      </c>
      <c r="AP126" s="151">
        <v>47</v>
      </c>
    </row>
    <row r="127" spans="1:46" ht="20" customHeight="1" x14ac:dyDescent="0.35">
      <c r="A127" s="151">
        <v>48</v>
      </c>
      <c r="B127" s="133" t="s">
        <v>308</v>
      </c>
      <c r="C127" s="104">
        <v>2009</v>
      </c>
      <c r="D127" s="132" t="s">
        <v>45</v>
      </c>
      <c r="E127" s="33">
        <f t="shared" si="7"/>
        <v>2.5</v>
      </c>
      <c r="F127" s="258"/>
      <c r="G127" s="411"/>
      <c r="H127" s="192">
        <v>76</v>
      </c>
      <c r="I127" s="160">
        <v>2.5</v>
      </c>
      <c r="J127" s="159"/>
      <c r="K127" s="160"/>
      <c r="L127" s="255"/>
      <c r="M127" s="256"/>
      <c r="N127" s="255"/>
      <c r="O127" s="256"/>
      <c r="P127" s="255"/>
      <c r="Q127" s="256"/>
      <c r="R127" s="260"/>
      <c r="S127" s="512"/>
      <c r="T127" s="260"/>
      <c r="U127" s="256"/>
      <c r="V127" s="255"/>
      <c r="W127" s="256"/>
      <c r="X127" s="255"/>
      <c r="Y127" s="256"/>
      <c r="Z127" s="255"/>
      <c r="AA127" s="256"/>
      <c r="AB127" s="255"/>
      <c r="AC127" s="256"/>
      <c r="AD127" s="255"/>
      <c r="AE127" s="627"/>
      <c r="AF127" s="255"/>
      <c r="AG127" s="256"/>
      <c r="AH127" s="255"/>
      <c r="AI127" s="256"/>
      <c r="AJ127" s="255"/>
      <c r="AK127" s="256"/>
      <c r="AL127" s="255"/>
      <c r="AM127" s="256"/>
      <c r="AN127" s="255"/>
      <c r="AO127" s="256"/>
      <c r="AP127" s="151">
        <v>48</v>
      </c>
    </row>
    <row r="128" spans="1:46" ht="20" customHeight="1" x14ac:dyDescent="0.35">
      <c r="A128" s="468">
        <v>49</v>
      </c>
      <c r="B128" s="413" t="s">
        <v>439</v>
      </c>
      <c r="C128" s="104">
        <v>2008</v>
      </c>
      <c r="D128" s="557" t="s">
        <v>81</v>
      </c>
      <c r="E128" s="33">
        <f t="shared" si="7"/>
        <v>0</v>
      </c>
      <c r="F128" s="258"/>
      <c r="G128" s="411"/>
      <c r="H128" s="192"/>
      <c r="I128" s="160"/>
      <c r="J128" s="159"/>
      <c r="K128" s="160"/>
      <c r="L128" s="255"/>
      <c r="M128" s="256"/>
      <c r="N128" s="255"/>
      <c r="O128" s="256"/>
      <c r="P128" s="255">
        <v>92</v>
      </c>
      <c r="Q128" s="256">
        <v>0</v>
      </c>
      <c r="R128" s="260"/>
      <c r="S128" s="512"/>
      <c r="T128" s="260"/>
      <c r="U128" s="256"/>
      <c r="V128" s="255"/>
      <c r="W128" s="256"/>
      <c r="X128" s="255"/>
      <c r="Y128" s="256"/>
      <c r="Z128" s="255"/>
      <c r="AA128" s="256"/>
      <c r="AB128" s="255"/>
      <c r="AC128" s="256"/>
      <c r="AD128" s="255"/>
      <c r="AE128" s="627"/>
      <c r="AF128" s="255"/>
      <c r="AG128" s="256"/>
      <c r="AH128" s="255"/>
      <c r="AI128" s="256"/>
      <c r="AJ128" s="255"/>
      <c r="AK128" s="256"/>
      <c r="AL128" s="255"/>
      <c r="AM128" s="256"/>
      <c r="AN128" s="255"/>
      <c r="AO128" s="256"/>
      <c r="AP128" s="151">
        <v>49</v>
      </c>
    </row>
    <row r="129" spans="1:42" ht="20" customHeight="1" x14ac:dyDescent="0.35">
      <c r="A129" s="151">
        <v>50</v>
      </c>
      <c r="B129" s="148" t="s">
        <v>328</v>
      </c>
      <c r="C129" s="104">
        <v>2009</v>
      </c>
      <c r="D129" s="313" t="s">
        <v>29</v>
      </c>
      <c r="E129" s="33">
        <f t="shared" si="7"/>
        <v>0</v>
      </c>
      <c r="F129" s="258"/>
      <c r="G129" s="411"/>
      <c r="H129" s="192">
        <v>98</v>
      </c>
      <c r="I129" s="160">
        <v>0</v>
      </c>
      <c r="J129" s="159"/>
      <c r="K129" s="160"/>
      <c r="L129" s="255"/>
      <c r="M129" s="256"/>
      <c r="N129" s="255"/>
      <c r="O129" s="256"/>
      <c r="P129" s="255"/>
      <c r="Q129" s="256"/>
      <c r="R129" s="260"/>
      <c r="S129" s="512"/>
      <c r="T129" s="260"/>
      <c r="U129" s="256"/>
      <c r="V129" s="255"/>
      <c r="W129" s="256"/>
      <c r="X129" s="255"/>
      <c r="Y129" s="256"/>
      <c r="Z129" s="255"/>
      <c r="AA129" s="256"/>
      <c r="AB129" s="255"/>
      <c r="AC129" s="256"/>
      <c r="AD129" s="255"/>
      <c r="AE129" s="627"/>
      <c r="AF129" s="255"/>
      <c r="AG129" s="256"/>
      <c r="AH129" s="255"/>
      <c r="AI129" s="256"/>
      <c r="AJ129" s="255"/>
      <c r="AK129" s="256"/>
      <c r="AL129" s="255"/>
      <c r="AM129" s="256"/>
      <c r="AN129" s="255"/>
      <c r="AO129" s="256"/>
      <c r="AP129" s="151">
        <v>50</v>
      </c>
    </row>
    <row r="130" spans="1:42" ht="20" customHeight="1" x14ac:dyDescent="0.35">
      <c r="A130" s="468">
        <v>51</v>
      </c>
      <c r="B130" s="312" t="s">
        <v>379</v>
      </c>
      <c r="C130" s="104">
        <v>2009</v>
      </c>
      <c r="D130" s="313" t="s">
        <v>7</v>
      </c>
      <c r="E130" s="33">
        <f t="shared" si="7"/>
        <v>0</v>
      </c>
      <c r="F130" s="258"/>
      <c r="G130" s="411"/>
      <c r="H130" s="192">
        <v>90</v>
      </c>
      <c r="I130" s="160">
        <v>0</v>
      </c>
      <c r="J130" s="159"/>
      <c r="K130" s="160"/>
      <c r="L130" s="255"/>
      <c r="M130" s="256"/>
      <c r="N130" s="255"/>
      <c r="O130" s="256"/>
      <c r="P130" s="255"/>
      <c r="Q130" s="256"/>
      <c r="R130" s="260"/>
      <c r="S130" s="512"/>
      <c r="T130" s="260"/>
      <c r="U130" s="256"/>
      <c r="V130" s="255"/>
      <c r="W130" s="256"/>
      <c r="X130" s="255"/>
      <c r="Y130" s="256"/>
      <c r="Z130" s="255"/>
      <c r="AA130" s="256"/>
      <c r="AB130" s="255"/>
      <c r="AC130" s="256"/>
      <c r="AD130" s="255"/>
      <c r="AE130" s="627"/>
      <c r="AF130" s="255"/>
      <c r="AG130" s="256"/>
      <c r="AH130" s="255"/>
      <c r="AI130" s="256"/>
      <c r="AJ130" s="263"/>
      <c r="AK130" s="256"/>
      <c r="AL130" s="263"/>
      <c r="AM130" s="256"/>
      <c r="AN130" s="263"/>
      <c r="AO130" s="256"/>
      <c r="AP130" s="151">
        <v>51</v>
      </c>
    </row>
    <row r="131" spans="1:42" ht="20" customHeight="1" x14ac:dyDescent="0.35">
      <c r="A131" s="151">
        <v>52</v>
      </c>
      <c r="B131" s="531" t="s">
        <v>552</v>
      </c>
      <c r="C131" s="104">
        <v>2009</v>
      </c>
      <c r="D131" s="534" t="s">
        <v>7</v>
      </c>
      <c r="E131" s="33">
        <f t="shared" si="7"/>
        <v>0</v>
      </c>
      <c r="F131" s="258"/>
      <c r="G131" s="411"/>
      <c r="H131" s="192"/>
      <c r="I131" s="160"/>
      <c r="J131" s="159"/>
      <c r="K131" s="160"/>
      <c r="L131" s="255"/>
      <c r="M131" s="256"/>
      <c r="N131" s="255"/>
      <c r="O131" s="256"/>
      <c r="P131" s="255"/>
      <c r="Q131" s="256"/>
      <c r="R131" s="260"/>
      <c r="S131" s="512"/>
      <c r="T131" s="260"/>
      <c r="U131" s="256"/>
      <c r="V131" s="255"/>
      <c r="W131" s="256"/>
      <c r="X131" s="255"/>
      <c r="Y131" s="256"/>
      <c r="Z131" s="255"/>
      <c r="AA131" s="256"/>
      <c r="AB131" s="255"/>
      <c r="AC131" s="256"/>
      <c r="AD131" s="255"/>
      <c r="AE131" s="627"/>
      <c r="AF131" s="255">
        <v>77</v>
      </c>
      <c r="AG131" s="256">
        <v>0</v>
      </c>
      <c r="AH131" s="255"/>
      <c r="AI131" s="256"/>
      <c r="AJ131" s="255"/>
      <c r="AK131" s="256"/>
      <c r="AL131" s="255"/>
      <c r="AM131" s="256"/>
      <c r="AN131" s="255"/>
      <c r="AO131" s="256"/>
      <c r="AP131" s="151">
        <v>52</v>
      </c>
    </row>
    <row r="132" spans="1:42" ht="20" customHeight="1" x14ac:dyDescent="0.35">
      <c r="A132" s="468">
        <v>53</v>
      </c>
      <c r="B132" s="466" t="s">
        <v>493</v>
      </c>
      <c r="C132" s="104">
        <v>2008</v>
      </c>
      <c r="D132" s="467" t="s">
        <v>12</v>
      </c>
      <c r="E132" s="33">
        <f t="shared" si="7"/>
        <v>0</v>
      </c>
      <c r="F132" s="258"/>
      <c r="G132" s="411"/>
      <c r="H132" s="192"/>
      <c r="I132" s="160"/>
      <c r="J132" s="159"/>
      <c r="K132" s="160"/>
      <c r="L132" s="255"/>
      <c r="M132" s="256"/>
      <c r="N132" s="255"/>
      <c r="O132" s="256"/>
      <c r="P132" s="255"/>
      <c r="Q132" s="256"/>
      <c r="R132" s="260"/>
      <c r="S132" s="512"/>
      <c r="T132" s="260"/>
      <c r="U132" s="256"/>
      <c r="V132" s="255"/>
      <c r="W132" s="256"/>
      <c r="X132" s="255">
        <v>80</v>
      </c>
      <c r="Y132" s="256">
        <v>0</v>
      </c>
      <c r="Z132" s="255"/>
      <c r="AA132" s="256"/>
      <c r="AB132" s="255"/>
      <c r="AC132" s="256"/>
      <c r="AD132" s="255"/>
      <c r="AE132" s="627"/>
      <c r="AF132" s="255"/>
      <c r="AG132" s="256"/>
      <c r="AH132" s="255"/>
      <c r="AI132" s="256"/>
      <c r="AJ132" s="255"/>
      <c r="AK132" s="256"/>
      <c r="AL132" s="255"/>
      <c r="AM132" s="256"/>
      <c r="AN132" s="255"/>
      <c r="AO132" s="256"/>
      <c r="AP132" s="468">
        <v>53</v>
      </c>
    </row>
    <row r="133" spans="1:42" ht="20" customHeight="1" x14ac:dyDescent="0.35">
      <c r="A133" s="468"/>
      <c r="B133" s="446"/>
      <c r="C133" s="104"/>
      <c r="D133" s="447"/>
      <c r="E133" s="33"/>
      <c r="F133" s="258"/>
      <c r="G133" s="264"/>
      <c r="H133" s="192"/>
      <c r="I133" s="160"/>
      <c r="J133" s="159"/>
      <c r="K133" s="160"/>
      <c r="L133" s="255"/>
      <c r="M133" s="256"/>
      <c r="N133" s="255"/>
      <c r="O133" s="256"/>
      <c r="P133" s="255"/>
      <c r="Q133" s="256"/>
      <c r="R133" s="260"/>
      <c r="S133" s="256"/>
      <c r="T133" s="260"/>
      <c r="U133" s="256"/>
      <c r="V133" s="255"/>
      <c r="W133" s="256"/>
      <c r="X133" s="255"/>
      <c r="Y133" s="256"/>
      <c r="Z133" s="255"/>
      <c r="AA133" s="256"/>
      <c r="AB133" s="255"/>
      <c r="AC133" s="256"/>
      <c r="AD133" s="255"/>
      <c r="AE133" s="627"/>
      <c r="AF133" s="255"/>
      <c r="AG133" s="256"/>
      <c r="AH133" s="255"/>
      <c r="AI133" s="256"/>
      <c r="AJ133" s="255"/>
      <c r="AK133" s="256"/>
      <c r="AL133" s="255"/>
      <c r="AM133" s="256"/>
      <c r="AN133" s="255"/>
      <c r="AO133" s="256"/>
      <c r="AP133" s="468"/>
    </row>
    <row r="134" spans="1:42" ht="20" customHeight="1" x14ac:dyDescent="0.35">
      <c r="A134" s="468"/>
      <c r="B134" s="446"/>
      <c r="C134" s="104"/>
      <c r="D134" s="447"/>
      <c r="E134" s="33"/>
      <c r="F134" s="258"/>
      <c r="G134" s="264"/>
      <c r="H134" s="192"/>
      <c r="I134" s="160"/>
      <c r="J134" s="159"/>
      <c r="K134" s="160"/>
      <c r="L134" s="255"/>
      <c r="M134" s="256"/>
      <c r="N134" s="255"/>
      <c r="O134" s="256"/>
      <c r="P134" s="255"/>
      <c r="Q134" s="256"/>
      <c r="R134" s="260"/>
      <c r="S134" s="256"/>
      <c r="T134" s="260"/>
      <c r="U134" s="256"/>
      <c r="V134" s="255"/>
      <c r="W134" s="256"/>
      <c r="X134" s="255"/>
      <c r="Y134" s="256"/>
      <c r="Z134" s="255"/>
      <c r="AA134" s="256"/>
      <c r="AB134" s="255"/>
      <c r="AC134" s="256"/>
      <c r="AD134" s="255"/>
      <c r="AE134" s="627"/>
      <c r="AF134" s="255"/>
      <c r="AG134" s="256"/>
      <c r="AH134" s="255"/>
      <c r="AI134" s="256"/>
      <c r="AJ134" s="255"/>
      <c r="AK134" s="256"/>
      <c r="AL134" s="255"/>
      <c r="AM134" s="256"/>
      <c r="AN134" s="255"/>
      <c r="AO134" s="256"/>
      <c r="AP134" s="468"/>
    </row>
    <row r="135" spans="1:42" ht="20" customHeight="1" x14ac:dyDescent="0.35">
      <c r="A135" s="468"/>
      <c r="B135" s="446"/>
      <c r="C135" s="104"/>
      <c r="D135" s="447"/>
      <c r="E135" s="33"/>
      <c r="F135" s="258"/>
      <c r="G135" s="264"/>
      <c r="H135" s="192"/>
      <c r="I135" s="160"/>
      <c r="J135" s="159"/>
      <c r="K135" s="160"/>
      <c r="L135" s="255"/>
      <c r="M135" s="256"/>
      <c r="N135" s="255"/>
      <c r="O135" s="256"/>
      <c r="P135" s="255"/>
      <c r="Q135" s="256"/>
      <c r="R135" s="260"/>
      <c r="S135" s="256"/>
      <c r="T135" s="260"/>
      <c r="U135" s="256"/>
      <c r="V135" s="255"/>
      <c r="W135" s="256"/>
      <c r="X135" s="255"/>
      <c r="Y135" s="256"/>
      <c r="Z135" s="255"/>
      <c r="AA135" s="256"/>
      <c r="AB135" s="255"/>
      <c r="AC135" s="256"/>
      <c r="AD135" s="255"/>
      <c r="AE135" s="627"/>
      <c r="AF135" s="255"/>
      <c r="AG135" s="256"/>
      <c r="AH135" s="255"/>
      <c r="AI135" s="256"/>
      <c r="AJ135" s="255"/>
      <c r="AK135" s="256"/>
      <c r="AL135" s="255"/>
      <c r="AM135" s="256"/>
      <c r="AN135" s="255"/>
      <c r="AO135" s="256"/>
      <c r="AP135" s="468"/>
    </row>
    <row r="136" spans="1:42" ht="20" customHeight="1" x14ac:dyDescent="0.35">
      <c r="A136" s="468"/>
      <c r="B136" s="446"/>
      <c r="C136" s="104"/>
      <c r="D136" s="447"/>
      <c r="E136" s="33"/>
      <c r="F136" s="258"/>
      <c r="G136" s="614">
        <f>SUM(G81:G135)</f>
        <v>463.75</v>
      </c>
      <c r="H136" s="192"/>
      <c r="I136" s="614">
        <f>SUM(I81:I135)</f>
        <v>371</v>
      </c>
      <c r="J136" s="159"/>
      <c r="K136" s="614">
        <f>SUM(K81:K135)</f>
        <v>371</v>
      </c>
      <c r="L136" s="255"/>
      <c r="M136" s="614">
        <f>SUM(M81:M135)</f>
        <v>463.74</v>
      </c>
      <c r="N136" s="255"/>
      <c r="O136" s="614">
        <f>SUM(O81:O135)</f>
        <v>371</v>
      </c>
      <c r="P136" s="255"/>
      <c r="Q136" s="614">
        <f>SUM(Q81:Q135)</f>
        <v>371</v>
      </c>
      <c r="R136" s="260"/>
      <c r="S136" s="614">
        <f>SUM(S81:S135)</f>
        <v>370.98</v>
      </c>
      <c r="T136" s="260"/>
      <c r="U136" s="614">
        <f>SUM(U81:U135)</f>
        <v>370.99</v>
      </c>
      <c r="V136" s="255"/>
      <c r="W136" s="614">
        <f>SUM(W81:W135)</f>
        <v>370.98999999999995</v>
      </c>
      <c r="X136" s="255"/>
      <c r="Y136" s="614">
        <f>SUM(Y81:Y135)</f>
        <v>370.98</v>
      </c>
      <c r="Z136" s="255"/>
      <c r="AA136" s="614">
        <f>SUM(AA81:AA135)</f>
        <v>371</v>
      </c>
      <c r="AB136" s="255"/>
      <c r="AC136" s="614">
        <f>SUM(AC81:AC135)</f>
        <v>378</v>
      </c>
      <c r="AD136" s="255"/>
      <c r="AE136" s="614">
        <f>SUM(AE81:AE135)</f>
        <v>369.98999999999995</v>
      </c>
      <c r="AF136" s="255"/>
      <c r="AG136" s="614">
        <f>SUM(AG81:AG135)</f>
        <v>368</v>
      </c>
      <c r="AH136" s="255"/>
      <c r="AI136" s="614">
        <f>SUM(AI81:AI135)</f>
        <v>369</v>
      </c>
      <c r="AJ136" s="255"/>
      <c r="AK136" s="614">
        <f>SUM(AK81:AK135)</f>
        <v>368</v>
      </c>
      <c r="AL136" s="613"/>
      <c r="AM136" s="614">
        <f>SUM(AM81:AM135)</f>
        <v>371</v>
      </c>
      <c r="AN136" s="260"/>
      <c r="AO136" s="614">
        <f>SUM(AO81:AO135)</f>
        <v>370</v>
      </c>
      <c r="AP136" s="468"/>
    </row>
    <row r="139" spans="1:42" ht="16.5" x14ac:dyDescent="0.35">
      <c r="F139" s="485"/>
      <c r="G139" s="488" t="s">
        <v>517</v>
      </c>
      <c r="H139" s="36"/>
      <c r="I139" s="36"/>
      <c r="J139" s="36"/>
      <c r="K139" s="137"/>
      <c r="L139" s="486"/>
      <c r="M139" s="488" t="s">
        <v>518</v>
      </c>
      <c r="N139" s="57"/>
      <c r="O139" s="21"/>
      <c r="P139" s="57"/>
      <c r="Q139" s="684"/>
      <c r="R139" s="488" t="s">
        <v>607</v>
      </c>
    </row>
    <row r="143" spans="1:42" x14ac:dyDescent="0.35">
      <c r="C143" s="30"/>
    </row>
    <row r="144" spans="1:42" x14ac:dyDescent="0.35">
      <c r="C144" s="30"/>
    </row>
  </sheetData>
  <sheetProtection algorithmName="SHA-512" hashValue="7eva4MPTKNvt+RSR+a9C/ToxQm7w1IoaVqLbRAyi9wgwhxciVK/0PBlxiZnZlD4VBMLGg9b/6dMD7HhS656AOQ==" saltValue="YzgEIvAbHkta+6nOyeTflQ==" spinCount="100000" sheet="1" objects="1" scenarios="1"/>
  <sortState ref="B81:AO132">
    <sortCondition descending="1" ref="E81:E132"/>
  </sortState>
  <customSheetViews>
    <customSheetView guid="{58E021BF-97D1-4B64-8CE7-89613EB62F48}" scale="75" hiddenColumns="1">
      <pane xSplit="2" ySplit="1" topLeftCell="C2" activePane="bottomRight" state="frozen"/>
      <selection pane="bottomRight" activeCell="A4" sqref="A4"/>
      <pageMargins left="0" right="0" top="0.74803149606299213" bottom="1.7716535433070868" header="0.31496062992125984" footer="0.31496062992125984"/>
      <pageSetup paperSize="9" scale="45" orientation="portrait" r:id="rId1"/>
    </customSheetView>
  </customSheetViews>
  <mergeCells count="1130">
    <mergeCell ref="AH77:AI77"/>
    <mergeCell ref="AJ77:AK77"/>
    <mergeCell ref="AH78:AI79"/>
    <mergeCell ref="AJ78:AK79"/>
    <mergeCell ref="A1:AG1"/>
    <mergeCell ref="A3:AG3"/>
    <mergeCell ref="A5:AG5"/>
    <mergeCell ref="N7:O8"/>
    <mergeCell ref="P7:Q8"/>
    <mergeCell ref="Z6:AA6"/>
    <mergeCell ref="Z7:AA8"/>
    <mergeCell ref="X6:Y6"/>
    <mergeCell ref="X7:Y8"/>
    <mergeCell ref="J6:K6"/>
    <mergeCell ref="L6:M6"/>
    <mergeCell ref="P6:Q6"/>
    <mergeCell ref="AB78:AC79"/>
    <mergeCell ref="R78:S79"/>
    <mergeCell ref="T78:U79"/>
    <mergeCell ref="V78:W79"/>
    <mergeCell ref="A78:E79"/>
    <mergeCell ref="AD77:AE77"/>
    <mergeCell ref="AF77:AG77"/>
    <mergeCell ref="AD78:AE79"/>
    <mergeCell ref="AF78:AG79"/>
    <mergeCell ref="AB7:AC8"/>
    <mergeCell ref="T7:U8"/>
    <mergeCell ref="V7:W8"/>
    <mergeCell ref="X78:Y79"/>
    <mergeCell ref="R77:S77"/>
    <mergeCell ref="T77:U77"/>
    <mergeCell ref="V77:W77"/>
    <mergeCell ref="AB77:AC77"/>
    <mergeCell ref="F77:G77"/>
    <mergeCell ref="H77:I77"/>
    <mergeCell ref="A7:E8"/>
    <mergeCell ref="L7:M8"/>
    <mergeCell ref="J77:K77"/>
    <mergeCell ref="L77:M77"/>
    <mergeCell ref="N77:O77"/>
    <mergeCell ref="P77:Q77"/>
    <mergeCell ref="Z77:AA77"/>
    <mergeCell ref="X77:Y77"/>
    <mergeCell ref="N78:O79"/>
    <mergeCell ref="P78:Q79"/>
    <mergeCell ref="F7:G8"/>
    <mergeCell ref="H7:I8"/>
    <mergeCell ref="J7:K8"/>
    <mergeCell ref="R7:S8"/>
    <mergeCell ref="L78:M79"/>
    <mergeCell ref="F78:G79"/>
    <mergeCell ref="H78:I79"/>
    <mergeCell ref="J78:K79"/>
    <mergeCell ref="ADC5:AEG5"/>
    <mergeCell ref="AEH5:AFL5"/>
    <mergeCell ref="AFM5:AGQ5"/>
    <mergeCell ref="AGR5:AHV5"/>
    <mergeCell ref="AAS57:ABW57"/>
    <mergeCell ref="ABX57:ADB57"/>
    <mergeCell ref="ADC57:AEG57"/>
    <mergeCell ref="AEH57:AFL57"/>
    <mergeCell ref="AFM57:AGQ57"/>
    <mergeCell ref="F6:G6"/>
    <mergeCell ref="H6:I6"/>
    <mergeCell ref="N6:O6"/>
    <mergeCell ref="AB6:AC6"/>
    <mergeCell ref="R6:S6"/>
    <mergeCell ref="T6:U6"/>
    <mergeCell ref="V6:W6"/>
    <mergeCell ref="OU57:PY57"/>
    <mergeCell ref="RE5:SI5"/>
    <mergeCell ref="AP7:AP9"/>
    <mergeCell ref="CW5:EA5"/>
    <mergeCell ref="EB5:FF5"/>
    <mergeCell ref="AL6:AM6"/>
    <mergeCell ref="AN6:AO6"/>
    <mergeCell ref="AH6:AI6"/>
    <mergeCell ref="AJ6:AK6"/>
    <mergeCell ref="AH7:AI8"/>
    <mergeCell ref="AJ7:AK8"/>
    <mergeCell ref="AL77:AM77"/>
    <mergeCell ref="AL78:AM79"/>
    <mergeCell ref="AN77:AO77"/>
    <mergeCell ref="AN78:AO79"/>
    <mergeCell ref="A76:AO76"/>
    <mergeCell ref="AN7:AO8"/>
    <mergeCell ref="Z78:AA79"/>
    <mergeCell ref="AHW5:AJA5"/>
    <mergeCell ref="XD5:YH5"/>
    <mergeCell ref="YI5:ZM5"/>
    <mergeCell ref="ZN5:AAR5"/>
    <mergeCell ref="AAS5:ABW5"/>
    <mergeCell ref="ABX5:ADB5"/>
    <mergeCell ref="SJ5:TN5"/>
    <mergeCell ref="TO5:US5"/>
    <mergeCell ref="UT5:VX5"/>
    <mergeCell ref="AD6:AE6"/>
    <mergeCell ref="AF6:AG6"/>
    <mergeCell ref="AD7:AE8"/>
    <mergeCell ref="AF7:AG8"/>
    <mergeCell ref="AL7:AM8"/>
    <mergeCell ref="VY5:XC5"/>
    <mergeCell ref="LF5:MJ5"/>
    <mergeCell ref="MK5:NO5"/>
    <mergeCell ref="NP5:OT5"/>
    <mergeCell ref="OU5:PY5"/>
    <mergeCell ref="PZ5:RD5"/>
    <mergeCell ref="FG5:GK5"/>
    <mergeCell ref="GL5:HP5"/>
    <mergeCell ref="HQ5:IU5"/>
    <mergeCell ref="IV5:JZ5"/>
    <mergeCell ref="KA5:LE5"/>
    <mergeCell ref="BAY5:BCC5"/>
    <mergeCell ref="BCD5:BDH5"/>
    <mergeCell ref="BDI5:BEM5"/>
    <mergeCell ref="BEN5:BFR5"/>
    <mergeCell ref="BFS5:BGW5"/>
    <mergeCell ref="AUZ5:AWD5"/>
    <mergeCell ref="AWE5:AXI5"/>
    <mergeCell ref="AXJ5:AYN5"/>
    <mergeCell ref="AYO5:AZS5"/>
    <mergeCell ref="AZT5:BAX5"/>
    <mergeCell ref="APA5:AQE5"/>
    <mergeCell ref="AQF5:ARJ5"/>
    <mergeCell ref="ARK5:ASO5"/>
    <mergeCell ref="ASP5:ATT5"/>
    <mergeCell ref="ATU5:AUY5"/>
    <mergeCell ref="AJB5:AKF5"/>
    <mergeCell ref="AKG5:ALK5"/>
    <mergeCell ref="ALL5:AMP5"/>
    <mergeCell ref="AMQ5:ANU5"/>
    <mergeCell ref="ANV5:AOZ5"/>
    <mergeCell ref="BYU5:BZY5"/>
    <mergeCell ref="BZZ5:CBD5"/>
    <mergeCell ref="CBE5:CCI5"/>
    <mergeCell ref="CCJ5:CDN5"/>
    <mergeCell ref="CDO5:CES5"/>
    <mergeCell ref="BSV5:BTZ5"/>
    <mergeCell ref="BUA5:BVE5"/>
    <mergeCell ref="BVF5:BWJ5"/>
    <mergeCell ref="BWK5:BXO5"/>
    <mergeCell ref="BXP5:BYT5"/>
    <mergeCell ref="BMW5:BOA5"/>
    <mergeCell ref="BOB5:BPF5"/>
    <mergeCell ref="BPG5:BQK5"/>
    <mergeCell ref="BQL5:BRP5"/>
    <mergeCell ref="BRQ5:BSU5"/>
    <mergeCell ref="BGX5:BIB5"/>
    <mergeCell ref="BIC5:BJG5"/>
    <mergeCell ref="BJH5:BKL5"/>
    <mergeCell ref="BKM5:BLQ5"/>
    <mergeCell ref="BLR5:BMV5"/>
    <mergeCell ref="CWQ5:CXU5"/>
    <mergeCell ref="CXV5:CYZ5"/>
    <mergeCell ref="CZA5:DAE5"/>
    <mergeCell ref="DAF5:DBJ5"/>
    <mergeCell ref="DBK5:DCO5"/>
    <mergeCell ref="CQR5:CRV5"/>
    <mergeCell ref="CRW5:CTA5"/>
    <mergeCell ref="CTB5:CUF5"/>
    <mergeCell ref="CUG5:CVK5"/>
    <mergeCell ref="CVL5:CWP5"/>
    <mergeCell ref="CKS5:CLW5"/>
    <mergeCell ref="CLX5:CNB5"/>
    <mergeCell ref="CNC5:COG5"/>
    <mergeCell ref="COH5:CPL5"/>
    <mergeCell ref="CPM5:CQQ5"/>
    <mergeCell ref="CET5:CFX5"/>
    <mergeCell ref="CFY5:CHC5"/>
    <mergeCell ref="CHD5:CIH5"/>
    <mergeCell ref="CII5:CJM5"/>
    <mergeCell ref="CJN5:CKR5"/>
    <mergeCell ref="DUM5:DVQ5"/>
    <mergeCell ref="DVR5:DWV5"/>
    <mergeCell ref="DWW5:DYA5"/>
    <mergeCell ref="DYB5:DZF5"/>
    <mergeCell ref="DZG5:EAK5"/>
    <mergeCell ref="DON5:DPR5"/>
    <mergeCell ref="DPS5:DQW5"/>
    <mergeCell ref="DQX5:DSB5"/>
    <mergeCell ref="DSC5:DTG5"/>
    <mergeCell ref="DTH5:DUL5"/>
    <mergeCell ref="DIO5:DJS5"/>
    <mergeCell ref="DJT5:DKX5"/>
    <mergeCell ref="DKY5:DMC5"/>
    <mergeCell ref="DMD5:DNH5"/>
    <mergeCell ref="DNI5:DOM5"/>
    <mergeCell ref="DCP5:DDT5"/>
    <mergeCell ref="DDU5:DEY5"/>
    <mergeCell ref="DEZ5:DGD5"/>
    <mergeCell ref="DGE5:DHI5"/>
    <mergeCell ref="DHJ5:DIN5"/>
    <mergeCell ref="ESI5:ETM5"/>
    <mergeCell ref="ETN5:EUR5"/>
    <mergeCell ref="EUS5:EVW5"/>
    <mergeCell ref="EVX5:EXB5"/>
    <mergeCell ref="EXC5:EYG5"/>
    <mergeCell ref="EMJ5:ENN5"/>
    <mergeCell ref="ENO5:EOS5"/>
    <mergeCell ref="EOT5:EPX5"/>
    <mergeCell ref="EPY5:ERC5"/>
    <mergeCell ref="ERD5:ESH5"/>
    <mergeCell ref="EGK5:EHO5"/>
    <mergeCell ref="EHP5:EIT5"/>
    <mergeCell ref="EIU5:EJY5"/>
    <mergeCell ref="EJZ5:ELD5"/>
    <mergeCell ref="ELE5:EMI5"/>
    <mergeCell ref="EAL5:EBP5"/>
    <mergeCell ref="EBQ5:ECU5"/>
    <mergeCell ref="ECV5:EDZ5"/>
    <mergeCell ref="EEA5:EFE5"/>
    <mergeCell ref="EFF5:EGJ5"/>
    <mergeCell ref="FQE5:FRI5"/>
    <mergeCell ref="FRJ5:FSN5"/>
    <mergeCell ref="FSO5:FTS5"/>
    <mergeCell ref="FTT5:FUX5"/>
    <mergeCell ref="FUY5:FWC5"/>
    <mergeCell ref="FKF5:FLJ5"/>
    <mergeCell ref="FLK5:FMO5"/>
    <mergeCell ref="FMP5:FNT5"/>
    <mergeCell ref="FNU5:FOY5"/>
    <mergeCell ref="FOZ5:FQD5"/>
    <mergeCell ref="FEG5:FFK5"/>
    <mergeCell ref="FFL5:FGP5"/>
    <mergeCell ref="FGQ5:FHU5"/>
    <mergeCell ref="FHV5:FIZ5"/>
    <mergeCell ref="FJA5:FKE5"/>
    <mergeCell ref="EYH5:EZL5"/>
    <mergeCell ref="EZM5:FAQ5"/>
    <mergeCell ref="FAR5:FBV5"/>
    <mergeCell ref="FBW5:FDA5"/>
    <mergeCell ref="FDB5:FEF5"/>
    <mergeCell ref="GOA5:GPE5"/>
    <mergeCell ref="GPF5:GQJ5"/>
    <mergeCell ref="GQK5:GRO5"/>
    <mergeCell ref="GRP5:GST5"/>
    <mergeCell ref="GSU5:GTY5"/>
    <mergeCell ref="GIB5:GJF5"/>
    <mergeCell ref="GJG5:GKK5"/>
    <mergeCell ref="GKL5:GLP5"/>
    <mergeCell ref="GLQ5:GMU5"/>
    <mergeCell ref="GMV5:GNZ5"/>
    <mergeCell ref="GCC5:GDG5"/>
    <mergeCell ref="GDH5:GEL5"/>
    <mergeCell ref="GEM5:GFQ5"/>
    <mergeCell ref="GFR5:GGV5"/>
    <mergeCell ref="GGW5:GIA5"/>
    <mergeCell ref="FWD5:FXH5"/>
    <mergeCell ref="FXI5:FYM5"/>
    <mergeCell ref="FYN5:FZR5"/>
    <mergeCell ref="FZS5:GAW5"/>
    <mergeCell ref="GAX5:GCB5"/>
    <mergeCell ref="HLW5:HNA5"/>
    <mergeCell ref="HNB5:HOF5"/>
    <mergeCell ref="HOG5:HPK5"/>
    <mergeCell ref="HPL5:HQP5"/>
    <mergeCell ref="HQQ5:HRU5"/>
    <mergeCell ref="HFX5:HHB5"/>
    <mergeCell ref="HHC5:HIG5"/>
    <mergeCell ref="HIH5:HJL5"/>
    <mergeCell ref="HJM5:HKQ5"/>
    <mergeCell ref="HKR5:HLV5"/>
    <mergeCell ref="GZY5:HBC5"/>
    <mergeCell ref="HBD5:HCH5"/>
    <mergeCell ref="HCI5:HDM5"/>
    <mergeCell ref="HDN5:HER5"/>
    <mergeCell ref="HES5:HFW5"/>
    <mergeCell ref="GTZ5:GVD5"/>
    <mergeCell ref="GVE5:GWI5"/>
    <mergeCell ref="GWJ5:GXN5"/>
    <mergeCell ref="GXO5:GYS5"/>
    <mergeCell ref="GYT5:GZX5"/>
    <mergeCell ref="IJS5:IKW5"/>
    <mergeCell ref="IKX5:IMB5"/>
    <mergeCell ref="IMC5:ING5"/>
    <mergeCell ref="INH5:IOL5"/>
    <mergeCell ref="IOM5:IPQ5"/>
    <mergeCell ref="IDT5:IEX5"/>
    <mergeCell ref="IEY5:IGC5"/>
    <mergeCell ref="IGD5:IHH5"/>
    <mergeCell ref="IHI5:IIM5"/>
    <mergeCell ref="IIN5:IJR5"/>
    <mergeCell ref="HXU5:HYY5"/>
    <mergeCell ref="HYZ5:IAD5"/>
    <mergeCell ref="IAE5:IBI5"/>
    <mergeCell ref="IBJ5:ICN5"/>
    <mergeCell ref="ICO5:IDS5"/>
    <mergeCell ref="HRV5:HSZ5"/>
    <mergeCell ref="HTA5:HUE5"/>
    <mergeCell ref="HUF5:HVJ5"/>
    <mergeCell ref="HVK5:HWO5"/>
    <mergeCell ref="HWP5:HXT5"/>
    <mergeCell ref="JHO5:JIS5"/>
    <mergeCell ref="JIT5:JJX5"/>
    <mergeCell ref="JJY5:JLC5"/>
    <mergeCell ref="JLD5:JMH5"/>
    <mergeCell ref="JMI5:JNM5"/>
    <mergeCell ref="JBP5:JCT5"/>
    <mergeCell ref="JCU5:JDY5"/>
    <mergeCell ref="JDZ5:JFD5"/>
    <mergeCell ref="JFE5:JGI5"/>
    <mergeCell ref="JGJ5:JHN5"/>
    <mergeCell ref="IVQ5:IWU5"/>
    <mergeCell ref="IWV5:IXZ5"/>
    <mergeCell ref="IYA5:IZE5"/>
    <mergeCell ref="IZF5:JAJ5"/>
    <mergeCell ref="JAK5:JBO5"/>
    <mergeCell ref="IPR5:IQV5"/>
    <mergeCell ref="IQW5:ISA5"/>
    <mergeCell ref="ISB5:ITF5"/>
    <mergeCell ref="ITG5:IUK5"/>
    <mergeCell ref="IUL5:IVP5"/>
    <mergeCell ref="KFK5:KGO5"/>
    <mergeCell ref="KGP5:KHT5"/>
    <mergeCell ref="KHU5:KIY5"/>
    <mergeCell ref="KIZ5:KKD5"/>
    <mergeCell ref="KKE5:KLI5"/>
    <mergeCell ref="JZL5:KAP5"/>
    <mergeCell ref="KAQ5:KBU5"/>
    <mergeCell ref="KBV5:KCZ5"/>
    <mergeCell ref="KDA5:KEE5"/>
    <mergeCell ref="KEF5:KFJ5"/>
    <mergeCell ref="JTM5:JUQ5"/>
    <mergeCell ref="JUR5:JVV5"/>
    <mergeCell ref="JVW5:JXA5"/>
    <mergeCell ref="JXB5:JYF5"/>
    <mergeCell ref="JYG5:JZK5"/>
    <mergeCell ref="JNN5:JOR5"/>
    <mergeCell ref="JOS5:JPW5"/>
    <mergeCell ref="JPX5:JRB5"/>
    <mergeCell ref="JRC5:JSG5"/>
    <mergeCell ref="JSH5:JTL5"/>
    <mergeCell ref="LDG5:LEK5"/>
    <mergeCell ref="LEL5:LFP5"/>
    <mergeCell ref="LFQ5:LGU5"/>
    <mergeCell ref="LGV5:LHZ5"/>
    <mergeCell ref="LIA5:LJE5"/>
    <mergeCell ref="KXH5:KYL5"/>
    <mergeCell ref="KYM5:KZQ5"/>
    <mergeCell ref="KZR5:LAV5"/>
    <mergeCell ref="LAW5:LCA5"/>
    <mergeCell ref="LCB5:LDF5"/>
    <mergeCell ref="KRI5:KSM5"/>
    <mergeCell ref="KSN5:KTR5"/>
    <mergeCell ref="KTS5:KUW5"/>
    <mergeCell ref="KUX5:KWB5"/>
    <mergeCell ref="KWC5:KXG5"/>
    <mergeCell ref="KLJ5:KMN5"/>
    <mergeCell ref="KMO5:KNS5"/>
    <mergeCell ref="KNT5:KOX5"/>
    <mergeCell ref="KOY5:KQC5"/>
    <mergeCell ref="KQD5:KRH5"/>
    <mergeCell ref="MBC5:MCG5"/>
    <mergeCell ref="MCH5:MDL5"/>
    <mergeCell ref="MDM5:MEQ5"/>
    <mergeCell ref="MER5:MFV5"/>
    <mergeCell ref="MFW5:MHA5"/>
    <mergeCell ref="LVD5:LWH5"/>
    <mergeCell ref="LWI5:LXM5"/>
    <mergeCell ref="LXN5:LYR5"/>
    <mergeCell ref="LYS5:LZW5"/>
    <mergeCell ref="LZX5:MBB5"/>
    <mergeCell ref="LPE5:LQI5"/>
    <mergeCell ref="LQJ5:LRN5"/>
    <mergeCell ref="LRO5:LSS5"/>
    <mergeCell ref="LST5:LTX5"/>
    <mergeCell ref="LTY5:LVC5"/>
    <mergeCell ref="LJF5:LKJ5"/>
    <mergeCell ref="LKK5:LLO5"/>
    <mergeCell ref="LLP5:LMT5"/>
    <mergeCell ref="LMU5:LNY5"/>
    <mergeCell ref="LNZ5:LPD5"/>
    <mergeCell ref="MYY5:NAC5"/>
    <mergeCell ref="NAD5:NBH5"/>
    <mergeCell ref="NBI5:NCM5"/>
    <mergeCell ref="NCN5:NDR5"/>
    <mergeCell ref="NDS5:NEW5"/>
    <mergeCell ref="MSZ5:MUD5"/>
    <mergeCell ref="MUE5:MVI5"/>
    <mergeCell ref="MVJ5:MWN5"/>
    <mergeCell ref="MWO5:MXS5"/>
    <mergeCell ref="MXT5:MYX5"/>
    <mergeCell ref="MNA5:MOE5"/>
    <mergeCell ref="MOF5:MPJ5"/>
    <mergeCell ref="MPK5:MQO5"/>
    <mergeCell ref="MQP5:MRT5"/>
    <mergeCell ref="MRU5:MSY5"/>
    <mergeCell ref="MHB5:MIF5"/>
    <mergeCell ref="MIG5:MJK5"/>
    <mergeCell ref="MJL5:MKP5"/>
    <mergeCell ref="MKQ5:MLU5"/>
    <mergeCell ref="MLV5:MMZ5"/>
    <mergeCell ref="NWU5:NXY5"/>
    <mergeCell ref="NXZ5:NZD5"/>
    <mergeCell ref="NZE5:OAI5"/>
    <mergeCell ref="OAJ5:OBN5"/>
    <mergeCell ref="OBO5:OCS5"/>
    <mergeCell ref="NQV5:NRZ5"/>
    <mergeCell ref="NSA5:NTE5"/>
    <mergeCell ref="NTF5:NUJ5"/>
    <mergeCell ref="NUK5:NVO5"/>
    <mergeCell ref="NVP5:NWT5"/>
    <mergeCell ref="NKW5:NMA5"/>
    <mergeCell ref="NMB5:NNF5"/>
    <mergeCell ref="NNG5:NOK5"/>
    <mergeCell ref="NOL5:NPP5"/>
    <mergeCell ref="NPQ5:NQU5"/>
    <mergeCell ref="NEX5:NGB5"/>
    <mergeCell ref="NGC5:NHG5"/>
    <mergeCell ref="NHH5:NIL5"/>
    <mergeCell ref="NIM5:NJQ5"/>
    <mergeCell ref="NJR5:NKV5"/>
    <mergeCell ref="OUQ5:OVU5"/>
    <mergeCell ref="OVV5:OWZ5"/>
    <mergeCell ref="OXA5:OYE5"/>
    <mergeCell ref="OYF5:OZJ5"/>
    <mergeCell ref="OZK5:PAO5"/>
    <mergeCell ref="OOR5:OPV5"/>
    <mergeCell ref="OPW5:ORA5"/>
    <mergeCell ref="ORB5:OSF5"/>
    <mergeCell ref="OSG5:OTK5"/>
    <mergeCell ref="OTL5:OUP5"/>
    <mergeCell ref="OIS5:OJW5"/>
    <mergeCell ref="OJX5:OLB5"/>
    <mergeCell ref="OLC5:OMG5"/>
    <mergeCell ref="OMH5:ONL5"/>
    <mergeCell ref="ONM5:OOQ5"/>
    <mergeCell ref="OCT5:ODX5"/>
    <mergeCell ref="ODY5:OFC5"/>
    <mergeCell ref="OFD5:OGH5"/>
    <mergeCell ref="OGI5:OHM5"/>
    <mergeCell ref="OHN5:OIR5"/>
    <mergeCell ref="PSM5:PTQ5"/>
    <mergeCell ref="PTR5:PUV5"/>
    <mergeCell ref="PUW5:PWA5"/>
    <mergeCell ref="PWB5:PXF5"/>
    <mergeCell ref="PXG5:PYK5"/>
    <mergeCell ref="PMN5:PNR5"/>
    <mergeCell ref="PNS5:POW5"/>
    <mergeCell ref="POX5:PQB5"/>
    <mergeCell ref="PQC5:PRG5"/>
    <mergeCell ref="PRH5:PSL5"/>
    <mergeCell ref="PGO5:PHS5"/>
    <mergeCell ref="PHT5:PIX5"/>
    <mergeCell ref="PIY5:PKC5"/>
    <mergeCell ref="PKD5:PLH5"/>
    <mergeCell ref="PLI5:PMM5"/>
    <mergeCell ref="PAP5:PBT5"/>
    <mergeCell ref="PBU5:PCY5"/>
    <mergeCell ref="PCZ5:PED5"/>
    <mergeCell ref="PEE5:PFI5"/>
    <mergeCell ref="PFJ5:PGN5"/>
    <mergeCell ref="QQI5:QRM5"/>
    <mergeCell ref="QRN5:QSR5"/>
    <mergeCell ref="QSS5:QTW5"/>
    <mergeCell ref="QTX5:QVB5"/>
    <mergeCell ref="QVC5:QWG5"/>
    <mergeCell ref="QKJ5:QLN5"/>
    <mergeCell ref="QLO5:QMS5"/>
    <mergeCell ref="QMT5:QNX5"/>
    <mergeCell ref="QNY5:QPC5"/>
    <mergeCell ref="QPD5:QQH5"/>
    <mergeCell ref="QEK5:QFO5"/>
    <mergeCell ref="QFP5:QGT5"/>
    <mergeCell ref="QGU5:QHY5"/>
    <mergeCell ref="QHZ5:QJD5"/>
    <mergeCell ref="QJE5:QKI5"/>
    <mergeCell ref="PYL5:PZP5"/>
    <mergeCell ref="PZQ5:QAU5"/>
    <mergeCell ref="QAV5:QBZ5"/>
    <mergeCell ref="QCA5:QDE5"/>
    <mergeCell ref="QDF5:QEJ5"/>
    <mergeCell ref="ROE5:RPI5"/>
    <mergeCell ref="RPJ5:RQN5"/>
    <mergeCell ref="RQO5:RRS5"/>
    <mergeCell ref="RRT5:RSX5"/>
    <mergeCell ref="RSY5:RUC5"/>
    <mergeCell ref="RIF5:RJJ5"/>
    <mergeCell ref="RJK5:RKO5"/>
    <mergeCell ref="RKP5:RLT5"/>
    <mergeCell ref="RLU5:RMY5"/>
    <mergeCell ref="RMZ5:ROD5"/>
    <mergeCell ref="RCG5:RDK5"/>
    <mergeCell ref="RDL5:REP5"/>
    <mergeCell ref="REQ5:RFU5"/>
    <mergeCell ref="RFV5:RGZ5"/>
    <mergeCell ref="RHA5:RIE5"/>
    <mergeCell ref="QWH5:QXL5"/>
    <mergeCell ref="QXM5:QYQ5"/>
    <mergeCell ref="QYR5:QZV5"/>
    <mergeCell ref="QZW5:RBA5"/>
    <mergeCell ref="RBB5:RCF5"/>
    <mergeCell ref="SMA5:SNE5"/>
    <mergeCell ref="SNF5:SOJ5"/>
    <mergeCell ref="SOK5:SPO5"/>
    <mergeCell ref="SPP5:SQT5"/>
    <mergeCell ref="SQU5:SRY5"/>
    <mergeCell ref="SGB5:SHF5"/>
    <mergeCell ref="SHG5:SIK5"/>
    <mergeCell ref="SIL5:SJP5"/>
    <mergeCell ref="SJQ5:SKU5"/>
    <mergeCell ref="SKV5:SLZ5"/>
    <mergeCell ref="SAC5:SBG5"/>
    <mergeCell ref="SBH5:SCL5"/>
    <mergeCell ref="SCM5:SDQ5"/>
    <mergeCell ref="SDR5:SEV5"/>
    <mergeCell ref="SEW5:SGA5"/>
    <mergeCell ref="RUD5:RVH5"/>
    <mergeCell ref="RVI5:RWM5"/>
    <mergeCell ref="RWN5:RXR5"/>
    <mergeCell ref="RXS5:RYW5"/>
    <mergeCell ref="RYX5:SAB5"/>
    <mergeCell ref="TLB5:TMF5"/>
    <mergeCell ref="TMG5:TNK5"/>
    <mergeCell ref="TNL5:TOP5"/>
    <mergeCell ref="TOQ5:TPU5"/>
    <mergeCell ref="TDX5:TFB5"/>
    <mergeCell ref="TFC5:TGG5"/>
    <mergeCell ref="TGH5:THL5"/>
    <mergeCell ref="THM5:TIQ5"/>
    <mergeCell ref="TIR5:TJV5"/>
    <mergeCell ref="SXY5:SZC5"/>
    <mergeCell ref="SZD5:TAH5"/>
    <mergeCell ref="TAI5:TBM5"/>
    <mergeCell ref="TBN5:TCR5"/>
    <mergeCell ref="TCS5:TDW5"/>
    <mergeCell ref="SRZ5:STD5"/>
    <mergeCell ref="STE5:SUI5"/>
    <mergeCell ref="SUJ5:SVN5"/>
    <mergeCell ref="SVO5:SWS5"/>
    <mergeCell ref="SWT5:SXX5"/>
    <mergeCell ref="VJD5:VKH5"/>
    <mergeCell ref="VKI5:VLM5"/>
    <mergeCell ref="UZP5:VAT5"/>
    <mergeCell ref="VAU5:VBY5"/>
    <mergeCell ref="VBZ5:VDD5"/>
    <mergeCell ref="VLN5:VMR5"/>
    <mergeCell ref="VMS5:VNW5"/>
    <mergeCell ref="VNX5:VPB5"/>
    <mergeCell ref="VPC5:VQG5"/>
    <mergeCell ref="VQH5:VRL5"/>
    <mergeCell ref="TVU5:TWY5"/>
    <mergeCell ref="TWZ5:TYD5"/>
    <mergeCell ref="TYE5:TZI5"/>
    <mergeCell ref="TZJ5:UAN5"/>
    <mergeCell ref="UAO5:UBS5"/>
    <mergeCell ref="TPV5:TQZ5"/>
    <mergeCell ref="TRA5:TSE5"/>
    <mergeCell ref="TSF5:TTJ5"/>
    <mergeCell ref="TTK5:TUO5"/>
    <mergeCell ref="TUP5:TVT5"/>
    <mergeCell ref="VDE5:VEI5"/>
    <mergeCell ref="VEJ5:VFN5"/>
    <mergeCell ref="UTQ5:UUU5"/>
    <mergeCell ref="UUV5:UVZ5"/>
    <mergeCell ref="UWA5:UXE5"/>
    <mergeCell ref="UXF5:UYJ5"/>
    <mergeCell ref="UYK5:UZO5"/>
    <mergeCell ref="UNR5:UOV5"/>
    <mergeCell ref="UOW5:UQA5"/>
    <mergeCell ref="UQB5:URF5"/>
    <mergeCell ref="URG5:USK5"/>
    <mergeCell ref="USL5:UTP5"/>
    <mergeCell ref="UIX5:UKB5"/>
    <mergeCell ref="UKC5:ULG5"/>
    <mergeCell ref="ULH5:UML5"/>
    <mergeCell ref="UMM5:UNQ5"/>
    <mergeCell ref="UBT5:UCX5"/>
    <mergeCell ref="UCY5:UEC5"/>
    <mergeCell ref="UED5:UFH5"/>
    <mergeCell ref="UFI5:UGM5"/>
    <mergeCell ref="UGN5:UHR5"/>
    <mergeCell ref="VFO5:VGS5"/>
    <mergeCell ref="VGT5:VHX5"/>
    <mergeCell ref="VHY5:VJC5"/>
    <mergeCell ref="ASP57:ATT57"/>
    <mergeCell ref="ATU57:AUY57"/>
    <mergeCell ref="AUZ57:AWD57"/>
    <mergeCell ref="AWE57:AXI57"/>
    <mergeCell ref="AXJ57:AYN57"/>
    <mergeCell ref="BWK57:BXO57"/>
    <mergeCell ref="BXP57:BYT57"/>
    <mergeCell ref="BYU57:BZY57"/>
    <mergeCell ref="BZZ57:CBD57"/>
    <mergeCell ref="CBE57:CCI57"/>
    <mergeCell ref="BUA57:BVE57"/>
    <mergeCell ref="BVF57:BWJ57"/>
    <mergeCell ref="DGE57:DHI57"/>
    <mergeCell ref="DHJ57:DIN57"/>
    <mergeCell ref="DIO57:DJS57"/>
    <mergeCell ref="DJT57:DKX57"/>
    <mergeCell ref="DKY57:DMC57"/>
    <mergeCell ref="DAF57:DBJ57"/>
    <mergeCell ref="DBK57:DCO57"/>
    <mergeCell ref="TJW5:TLA5"/>
    <mergeCell ref="XDQ5:XEF5"/>
    <mergeCell ref="BR57:CV57"/>
    <mergeCell ref="CW57:EA57"/>
    <mergeCell ref="EB57:FF57"/>
    <mergeCell ref="FG57:GK57"/>
    <mergeCell ref="GL57:HP57"/>
    <mergeCell ref="HQ57:IU57"/>
    <mergeCell ref="IV57:JZ57"/>
    <mergeCell ref="KA57:LE57"/>
    <mergeCell ref="LF57:MJ57"/>
    <mergeCell ref="MK57:NO57"/>
    <mergeCell ref="NP57:OT57"/>
    <mergeCell ref="WVH5:WWL5"/>
    <mergeCell ref="WWM5:WXQ5"/>
    <mergeCell ref="WXR5:WYV5"/>
    <mergeCell ref="WYW5:XAA5"/>
    <mergeCell ref="XAB5:XBF5"/>
    <mergeCell ref="WPI5:WQM5"/>
    <mergeCell ref="WQN5:WRR5"/>
    <mergeCell ref="WRS5:WSW5"/>
    <mergeCell ref="WSX5:WUB5"/>
    <mergeCell ref="WUC5:WVG5"/>
    <mergeCell ref="WJJ5:WKN5"/>
    <mergeCell ref="XBG5:XCK5"/>
    <mergeCell ref="XCL5:XDP5"/>
    <mergeCell ref="WGZ5:WID5"/>
    <mergeCell ref="WIE5:WJI5"/>
    <mergeCell ref="VXL5:VYP5"/>
    <mergeCell ref="VYQ5:VZU5"/>
    <mergeCell ref="VZV5:WAZ5"/>
    <mergeCell ref="WBA5:WCE5"/>
    <mergeCell ref="UHS5:UIW5"/>
    <mergeCell ref="WCF5:WDJ5"/>
    <mergeCell ref="VRM5:VSQ5"/>
    <mergeCell ref="VSR5:VTV5"/>
    <mergeCell ref="VTW5:VVA5"/>
    <mergeCell ref="VVB5:VWF5"/>
    <mergeCell ref="VWG5:VXK5"/>
    <mergeCell ref="WKO5:WLS5"/>
    <mergeCell ref="WLT5:WMX5"/>
    <mergeCell ref="WMY5:WOC5"/>
    <mergeCell ref="WOD5:WPH5"/>
    <mergeCell ref="WDK5:WEO5"/>
    <mergeCell ref="WEP5:WFT5"/>
    <mergeCell ref="WFU5:WGY5"/>
    <mergeCell ref="AGR57:AHV57"/>
    <mergeCell ref="AHW57:AJA57"/>
    <mergeCell ref="AJB57:AKF57"/>
    <mergeCell ref="AKG57:ALK57"/>
    <mergeCell ref="ALL57:AMP57"/>
    <mergeCell ref="ANV57:AOZ57"/>
    <mergeCell ref="APA57:AQE57"/>
    <mergeCell ref="AQF57:ARJ57"/>
    <mergeCell ref="ARK57:ASO57"/>
    <mergeCell ref="CII57:CJM57"/>
    <mergeCell ref="CJN57:CKR57"/>
    <mergeCell ref="CKS57:CLW57"/>
    <mergeCell ref="CLX57:CNB57"/>
    <mergeCell ref="CNC57:COG57"/>
    <mergeCell ref="CCJ57:CDN57"/>
    <mergeCell ref="CDO57:CES57"/>
    <mergeCell ref="CET57:CFX57"/>
    <mergeCell ref="CFY57:CHC57"/>
    <mergeCell ref="CHD57:CIH57"/>
    <mergeCell ref="BQL57:BRP57"/>
    <mergeCell ref="BRQ57:BSU57"/>
    <mergeCell ref="BSV57:BTZ57"/>
    <mergeCell ref="PZ57:RD57"/>
    <mergeCell ref="RE57:SI57"/>
    <mergeCell ref="SJ57:TN57"/>
    <mergeCell ref="TO57:US57"/>
    <mergeCell ref="UT57:VX57"/>
    <mergeCell ref="VY57:XC57"/>
    <mergeCell ref="XD57:YH57"/>
    <mergeCell ref="YI57:ZM57"/>
    <mergeCell ref="ZN57:AAR57"/>
    <mergeCell ref="BKM57:BLQ57"/>
    <mergeCell ref="BLR57:BMV57"/>
    <mergeCell ref="BMW57:BOA57"/>
    <mergeCell ref="BOB57:BPF57"/>
    <mergeCell ref="BPG57:BQK57"/>
    <mergeCell ref="BEN57:BFR57"/>
    <mergeCell ref="BFS57:BGW57"/>
    <mergeCell ref="BGX57:BIB57"/>
    <mergeCell ref="BIC57:BJG57"/>
    <mergeCell ref="BJH57:BKL57"/>
    <mergeCell ref="AYO57:AZS57"/>
    <mergeCell ref="AZT57:BAX57"/>
    <mergeCell ref="BAY57:BCC57"/>
    <mergeCell ref="BCD57:BDH57"/>
    <mergeCell ref="BDI57:BEM57"/>
    <mergeCell ref="AMQ57:ANU57"/>
    <mergeCell ref="DCP57:DDT57"/>
    <mergeCell ref="DDU57:DEY57"/>
    <mergeCell ref="DEZ57:DGD57"/>
    <mergeCell ref="CUG57:CVK57"/>
    <mergeCell ref="CVL57:CWP57"/>
    <mergeCell ref="CWQ57:CXU57"/>
    <mergeCell ref="CXV57:CYZ57"/>
    <mergeCell ref="CZA57:DAE57"/>
    <mergeCell ref="COH57:CPL57"/>
    <mergeCell ref="CPM57:CQQ57"/>
    <mergeCell ref="CQR57:CRV57"/>
    <mergeCell ref="CRW57:CTA57"/>
    <mergeCell ref="CTB57:CUF57"/>
    <mergeCell ref="EEA57:EFE57"/>
    <mergeCell ref="EFF57:EGJ57"/>
    <mergeCell ref="EGK57:EHO57"/>
    <mergeCell ref="EHP57:EIT57"/>
    <mergeCell ref="EIU57:EJY57"/>
    <mergeCell ref="DYB57:DZF57"/>
    <mergeCell ref="DZG57:EAK57"/>
    <mergeCell ref="EAL57:EBP57"/>
    <mergeCell ref="EBQ57:ECU57"/>
    <mergeCell ref="ECV57:EDZ57"/>
    <mergeCell ref="DSC57:DTG57"/>
    <mergeCell ref="DTH57:DUL57"/>
    <mergeCell ref="DUM57:DVQ57"/>
    <mergeCell ref="DVR57:DWV57"/>
    <mergeCell ref="DWW57:DYA57"/>
    <mergeCell ref="DMD57:DNH57"/>
    <mergeCell ref="DNI57:DOM57"/>
    <mergeCell ref="DON57:DPR57"/>
    <mergeCell ref="DPS57:DQW57"/>
    <mergeCell ref="DQX57:DSB57"/>
    <mergeCell ref="FBW57:FDA57"/>
    <mergeCell ref="FDB57:FEF57"/>
    <mergeCell ref="FEG57:FFK57"/>
    <mergeCell ref="FFL57:FGP57"/>
    <mergeCell ref="FGQ57:FHU57"/>
    <mergeCell ref="EVX57:EXB57"/>
    <mergeCell ref="EXC57:EYG57"/>
    <mergeCell ref="EYH57:EZL57"/>
    <mergeCell ref="EZM57:FAQ57"/>
    <mergeCell ref="FAR57:FBV57"/>
    <mergeCell ref="EPY57:ERC57"/>
    <mergeCell ref="ERD57:ESH57"/>
    <mergeCell ref="ESI57:ETM57"/>
    <mergeCell ref="ETN57:EUR57"/>
    <mergeCell ref="EUS57:EVW57"/>
    <mergeCell ref="EJZ57:ELD57"/>
    <mergeCell ref="ELE57:EMI57"/>
    <mergeCell ref="EMJ57:ENN57"/>
    <mergeCell ref="ENO57:EOS57"/>
    <mergeCell ref="EOT57:EPX57"/>
    <mergeCell ref="FZS57:GAW57"/>
    <mergeCell ref="GAX57:GCB57"/>
    <mergeCell ref="GCC57:GDG57"/>
    <mergeCell ref="GDH57:GEL57"/>
    <mergeCell ref="GEM57:GFQ57"/>
    <mergeCell ref="FTT57:FUX57"/>
    <mergeCell ref="FUY57:FWC57"/>
    <mergeCell ref="FWD57:FXH57"/>
    <mergeCell ref="FXI57:FYM57"/>
    <mergeCell ref="FYN57:FZR57"/>
    <mergeCell ref="FNU57:FOY57"/>
    <mergeCell ref="FOZ57:FQD57"/>
    <mergeCell ref="FQE57:FRI57"/>
    <mergeCell ref="FRJ57:FSN57"/>
    <mergeCell ref="FSO57:FTS57"/>
    <mergeCell ref="FHV57:FIZ57"/>
    <mergeCell ref="FJA57:FKE57"/>
    <mergeCell ref="FKF57:FLJ57"/>
    <mergeCell ref="FLK57:FMO57"/>
    <mergeCell ref="FMP57:FNT57"/>
    <mergeCell ref="GXO57:GYS57"/>
    <mergeCell ref="GYT57:GZX57"/>
    <mergeCell ref="GZY57:HBC57"/>
    <mergeCell ref="HBD57:HCH57"/>
    <mergeCell ref="HCI57:HDM57"/>
    <mergeCell ref="GRP57:GST57"/>
    <mergeCell ref="GSU57:GTY57"/>
    <mergeCell ref="GTZ57:GVD57"/>
    <mergeCell ref="GVE57:GWI57"/>
    <mergeCell ref="GWJ57:GXN57"/>
    <mergeCell ref="GLQ57:GMU57"/>
    <mergeCell ref="GMV57:GNZ57"/>
    <mergeCell ref="GOA57:GPE57"/>
    <mergeCell ref="GPF57:GQJ57"/>
    <mergeCell ref="GQK57:GRO57"/>
    <mergeCell ref="GFR57:GGV57"/>
    <mergeCell ref="GGW57:GIA57"/>
    <mergeCell ref="GIB57:GJF57"/>
    <mergeCell ref="GJG57:GKK57"/>
    <mergeCell ref="GKL57:GLP57"/>
    <mergeCell ref="HVK57:HWO57"/>
    <mergeCell ref="HWP57:HXT57"/>
    <mergeCell ref="HXU57:HYY57"/>
    <mergeCell ref="HYZ57:IAD57"/>
    <mergeCell ref="IAE57:IBI57"/>
    <mergeCell ref="HPL57:HQP57"/>
    <mergeCell ref="HQQ57:HRU57"/>
    <mergeCell ref="HRV57:HSZ57"/>
    <mergeCell ref="HTA57:HUE57"/>
    <mergeCell ref="HUF57:HVJ57"/>
    <mergeCell ref="HJM57:HKQ57"/>
    <mergeCell ref="HKR57:HLV57"/>
    <mergeCell ref="HLW57:HNA57"/>
    <mergeCell ref="HNB57:HOF57"/>
    <mergeCell ref="HOG57:HPK57"/>
    <mergeCell ref="HDN57:HER57"/>
    <mergeCell ref="HES57:HFW57"/>
    <mergeCell ref="HFX57:HHB57"/>
    <mergeCell ref="HHC57:HIG57"/>
    <mergeCell ref="HIH57:HJL57"/>
    <mergeCell ref="ITG57:IUK57"/>
    <mergeCell ref="IUL57:IVP57"/>
    <mergeCell ref="IVQ57:IWU57"/>
    <mergeCell ref="IWV57:IXZ57"/>
    <mergeCell ref="IYA57:IZE57"/>
    <mergeCell ref="INH57:IOL57"/>
    <mergeCell ref="IOM57:IPQ57"/>
    <mergeCell ref="IPR57:IQV57"/>
    <mergeCell ref="IQW57:ISA57"/>
    <mergeCell ref="ISB57:ITF57"/>
    <mergeCell ref="IHI57:IIM57"/>
    <mergeCell ref="IIN57:IJR57"/>
    <mergeCell ref="IJS57:IKW57"/>
    <mergeCell ref="IKX57:IMB57"/>
    <mergeCell ref="IMC57:ING57"/>
    <mergeCell ref="IBJ57:ICN57"/>
    <mergeCell ref="ICO57:IDS57"/>
    <mergeCell ref="IDT57:IEX57"/>
    <mergeCell ref="IEY57:IGC57"/>
    <mergeCell ref="IGD57:IHH57"/>
    <mergeCell ref="JRC57:JSG57"/>
    <mergeCell ref="JSH57:JTL57"/>
    <mergeCell ref="JTM57:JUQ57"/>
    <mergeCell ref="JUR57:JVV57"/>
    <mergeCell ref="JVW57:JXA57"/>
    <mergeCell ref="JLD57:JMH57"/>
    <mergeCell ref="JMI57:JNM57"/>
    <mergeCell ref="JNN57:JOR57"/>
    <mergeCell ref="JOS57:JPW57"/>
    <mergeCell ref="JPX57:JRB57"/>
    <mergeCell ref="JFE57:JGI57"/>
    <mergeCell ref="JGJ57:JHN57"/>
    <mergeCell ref="JHO57:JIS57"/>
    <mergeCell ref="JIT57:JJX57"/>
    <mergeCell ref="JJY57:JLC57"/>
    <mergeCell ref="IZF57:JAJ57"/>
    <mergeCell ref="JAK57:JBO57"/>
    <mergeCell ref="JBP57:JCT57"/>
    <mergeCell ref="JCU57:JDY57"/>
    <mergeCell ref="JDZ57:JFD57"/>
    <mergeCell ref="KOY57:KQC57"/>
    <mergeCell ref="KQD57:KRH57"/>
    <mergeCell ref="KRI57:KSM57"/>
    <mergeCell ref="KSN57:KTR57"/>
    <mergeCell ref="KTS57:KUW57"/>
    <mergeCell ref="KIZ57:KKD57"/>
    <mergeCell ref="KKE57:KLI57"/>
    <mergeCell ref="KLJ57:KMN57"/>
    <mergeCell ref="KMO57:KNS57"/>
    <mergeCell ref="KNT57:KOX57"/>
    <mergeCell ref="KDA57:KEE57"/>
    <mergeCell ref="KEF57:KFJ57"/>
    <mergeCell ref="KFK57:KGO57"/>
    <mergeCell ref="KGP57:KHT57"/>
    <mergeCell ref="KHU57:KIY57"/>
    <mergeCell ref="JXB57:JYF57"/>
    <mergeCell ref="JYG57:JZK57"/>
    <mergeCell ref="JZL57:KAP57"/>
    <mergeCell ref="KAQ57:KBU57"/>
    <mergeCell ref="KBV57:KCZ57"/>
    <mergeCell ref="LMU57:LNY57"/>
    <mergeCell ref="LNZ57:LPD57"/>
    <mergeCell ref="LPE57:LQI57"/>
    <mergeCell ref="LQJ57:LRN57"/>
    <mergeCell ref="LRO57:LSS57"/>
    <mergeCell ref="LGV57:LHZ57"/>
    <mergeCell ref="LIA57:LJE57"/>
    <mergeCell ref="LJF57:LKJ57"/>
    <mergeCell ref="LKK57:LLO57"/>
    <mergeCell ref="LLP57:LMT57"/>
    <mergeCell ref="LAW57:LCA57"/>
    <mergeCell ref="LCB57:LDF57"/>
    <mergeCell ref="LDG57:LEK57"/>
    <mergeCell ref="LEL57:LFP57"/>
    <mergeCell ref="LFQ57:LGU57"/>
    <mergeCell ref="KUX57:KWB57"/>
    <mergeCell ref="KWC57:KXG57"/>
    <mergeCell ref="KXH57:KYL57"/>
    <mergeCell ref="KYM57:KZQ57"/>
    <mergeCell ref="KZR57:LAV57"/>
    <mergeCell ref="MKQ57:MLU57"/>
    <mergeCell ref="MLV57:MMZ57"/>
    <mergeCell ref="MNA57:MOE57"/>
    <mergeCell ref="MOF57:MPJ57"/>
    <mergeCell ref="MPK57:MQO57"/>
    <mergeCell ref="MER57:MFV57"/>
    <mergeCell ref="MFW57:MHA57"/>
    <mergeCell ref="MHB57:MIF57"/>
    <mergeCell ref="MIG57:MJK57"/>
    <mergeCell ref="MJL57:MKP57"/>
    <mergeCell ref="LYS57:LZW57"/>
    <mergeCell ref="LZX57:MBB57"/>
    <mergeCell ref="MBC57:MCG57"/>
    <mergeCell ref="MCH57:MDL57"/>
    <mergeCell ref="MDM57:MEQ57"/>
    <mergeCell ref="LST57:LTX57"/>
    <mergeCell ref="LTY57:LVC57"/>
    <mergeCell ref="LVD57:LWH57"/>
    <mergeCell ref="LWI57:LXM57"/>
    <mergeCell ref="LXN57:LYR57"/>
    <mergeCell ref="NIM57:NJQ57"/>
    <mergeCell ref="NJR57:NKV57"/>
    <mergeCell ref="NKW57:NMA57"/>
    <mergeCell ref="NMB57:NNF57"/>
    <mergeCell ref="NNG57:NOK57"/>
    <mergeCell ref="NCN57:NDR57"/>
    <mergeCell ref="NDS57:NEW57"/>
    <mergeCell ref="NEX57:NGB57"/>
    <mergeCell ref="NGC57:NHG57"/>
    <mergeCell ref="NHH57:NIL57"/>
    <mergeCell ref="MWO57:MXS57"/>
    <mergeCell ref="MXT57:MYX57"/>
    <mergeCell ref="MYY57:NAC57"/>
    <mergeCell ref="NAD57:NBH57"/>
    <mergeCell ref="NBI57:NCM57"/>
    <mergeCell ref="MQP57:MRT57"/>
    <mergeCell ref="MRU57:MSY57"/>
    <mergeCell ref="MSZ57:MUD57"/>
    <mergeCell ref="MUE57:MVI57"/>
    <mergeCell ref="MVJ57:MWN57"/>
    <mergeCell ref="OGI57:OHM57"/>
    <mergeCell ref="OHN57:OIR57"/>
    <mergeCell ref="OIS57:OJW57"/>
    <mergeCell ref="OJX57:OLB57"/>
    <mergeCell ref="OLC57:OMG57"/>
    <mergeCell ref="OAJ57:OBN57"/>
    <mergeCell ref="OBO57:OCS57"/>
    <mergeCell ref="OCT57:ODX57"/>
    <mergeCell ref="ODY57:OFC57"/>
    <mergeCell ref="OFD57:OGH57"/>
    <mergeCell ref="NUK57:NVO57"/>
    <mergeCell ref="NVP57:NWT57"/>
    <mergeCell ref="NWU57:NXY57"/>
    <mergeCell ref="NXZ57:NZD57"/>
    <mergeCell ref="NZE57:OAI57"/>
    <mergeCell ref="NOL57:NPP57"/>
    <mergeCell ref="NPQ57:NQU57"/>
    <mergeCell ref="NQV57:NRZ57"/>
    <mergeCell ref="NSA57:NTE57"/>
    <mergeCell ref="NTF57:NUJ57"/>
    <mergeCell ref="PEE57:PFI57"/>
    <mergeCell ref="PFJ57:PGN57"/>
    <mergeCell ref="PGO57:PHS57"/>
    <mergeCell ref="PHT57:PIX57"/>
    <mergeCell ref="PIY57:PKC57"/>
    <mergeCell ref="OYF57:OZJ57"/>
    <mergeCell ref="OZK57:PAO57"/>
    <mergeCell ref="PAP57:PBT57"/>
    <mergeCell ref="PBU57:PCY57"/>
    <mergeCell ref="PCZ57:PED57"/>
    <mergeCell ref="OSG57:OTK57"/>
    <mergeCell ref="OTL57:OUP57"/>
    <mergeCell ref="OUQ57:OVU57"/>
    <mergeCell ref="OVV57:OWZ57"/>
    <mergeCell ref="OXA57:OYE57"/>
    <mergeCell ref="OMH57:ONL57"/>
    <mergeCell ref="ONM57:OOQ57"/>
    <mergeCell ref="OOR57:OPV57"/>
    <mergeCell ref="OPW57:ORA57"/>
    <mergeCell ref="ORB57:OSF57"/>
    <mergeCell ref="QCA57:QDE57"/>
    <mergeCell ref="QDF57:QEJ57"/>
    <mergeCell ref="QEK57:QFO57"/>
    <mergeCell ref="QFP57:QGT57"/>
    <mergeCell ref="QGU57:QHY57"/>
    <mergeCell ref="PWB57:PXF57"/>
    <mergeCell ref="PXG57:PYK57"/>
    <mergeCell ref="PYL57:PZP57"/>
    <mergeCell ref="PZQ57:QAU57"/>
    <mergeCell ref="QAV57:QBZ57"/>
    <mergeCell ref="PQC57:PRG57"/>
    <mergeCell ref="PRH57:PSL57"/>
    <mergeCell ref="PSM57:PTQ57"/>
    <mergeCell ref="PTR57:PUV57"/>
    <mergeCell ref="PUW57:PWA57"/>
    <mergeCell ref="PKD57:PLH57"/>
    <mergeCell ref="PLI57:PMM57"/>
    <mergeCell ref="PMN57:PNR57"/>
    <mergeCell ref="PNS57:POW57"/>
    <mergeCell ref="POX57:PQB57"/>
    <mergeCell ref="QZW57:RBA57"/>
    <mergeCell ref="RBB57:RCF57"/>
    <mergeCell ref="RCG57:RDK57"/>
    <mergeCell ref="RDL57:REP57"/>
    <mergeCell ref="REQ57:RFU57"/>
    <mergeCell ref="QTX57:QVB57"/>
    <mergeCell ref="QVC57:QWG57"/>
    <mergeCell ref="QWH57:QXL57"/>
    <mergeCell ref="QXM57:QYQ57"/>
    <mergeCell ref="QYR57:QZV57"/>
    <mergeCell ref="QNY57:QPC57"/>
    <mergeCell ref="QPD57:QQH57"/>
    <mergeCell ref="QQI57:QRM57"/>
    <mergeCell ref="QRN57:QSR57"/>
    <mergeCell ref="QSS57:QTW57"/>
    <mergeCell ref="QHZ57:QJD57"/>
    <mergeCell ref="QJE57:QKI57"/>
    <mergeCell ref="QKJ57:QLN57"/>
    <mergeCell ref="QLO57:QMS57"/>
    <mergeCell ref="QMT57:QNX57"/>
    <mergeCell ref="RXS57:RYW57"/>
    <mergeCell ref="RYX57:SAB57"/>
    <mergeCell ref="SAC57:SBG57"/>
    <mergeCell ref="SBH57:SCL57"/>
    <mergeCell ref="SCM57:SDQ57"/>
    <mergeCell ref="RRT57:RSX57"/>
    <mergeCell ref="RSY57:RUC57"/>
    <mergeCell ref="RUD57:RVH57"/>
    <mergeCell ref="RVI57:RWM57"/>
    <mergeCell ref="RWN57:RXR57"/>
    <mergeCell ref="RLU57:RMY57"/>
    <mergeCell ref="RMZ57:ROD57"/>
    <mergeCell ref="ROE57:RPI57"/>
    <mergeCell ref="RPJ57:RQN57"/>
    <mergeCell ref="RQO57:RRS57"/>
    <mergeCell ref="RFV57:RGZ57"/>
    <mergeCell ref="RHA57:RIE57"/>
    <mergeCell ref="RIF57:RJJ57"/>
    <mergeCell ref="RJK57:RKO57"/>
    <mergeCell ref="RKP57:RLT57"/>
    <mergeCell ref="SVO57:SWS57"/>
    <mergeCell ref="SWT57:SXX57"/>
    <mergeCell ref="SXY57:SZC57"/>
    <mergeCell ref="SZD57:TAH57"/>
    <mergeCell ref="TAI57:TBM57"/>
    <mergeCell ref="SPP57:SQT57"/>
    <mergeCell ref="SQU57:SRY57"/>
    <mergeCell ref="SRZ57:STD57"/>
    <mergeCell ref="STE57:SUI57"/>
    <mergeCell ref="SUJ57:SVN57"/>
    <mergeCell ref="SJQ57:SKU57"/>
    <mergeCell ref="SKV57:SLZ57"/>
    <mergeCell ref="SMA57:SNE57"/>
    <mergeCell ref="SNF57:SOJ57"/>
    <mergeCell ref="SOK57:SPO57"/>
    <mergeCell ref="SDR57:SEV57"/>
    <mergeCell ref="SEW57:SGA57"/>
    <mergeCell ref="SGB57:SHF57"/>
    <mergeCell ref="SHG57:SIK57"/>
    <mergeCell ref="SIL57:SJP57"/>
    <mergeCell ref="TTK57:TUO57"/>
    <mergeCell ref="TUP57:TVT57"/>
    <mergeCell ref="TVU57:TWY57"/>
    <mergeCell ref="TWZ57:TYD57"/>
    <mergeCell ref="TYE57:TZI57"/>
    <mergeCell ref="TNL57:TOP57"/>
    <mergeCell ref="TOQ57:TPU57"/>
    <mergeCell ref="TPV57:TQZ57"/>
    <mergeCell ref="TRA57:TSE57"/>
    <mergeCell ref="TSF57:TTJ57"/>
    <mergeCell ref="THM57:TIQ57"/>
    <mergeCell ref="TIR57:TJV57"/>
    <mergeCell ref="TJW57:TLA57"/>
    <mergeCell ref="TLB57:TMF57"/>
    <mergeCell ref="TMG57:TNK57"/>
    <mergeCell ref="TBN57:TCR57"/>
    <mergeCell ref="TCS57:TDW57"/>
    <mergeCell ref="TDX57:TFB57"/>
    <mergeCell ref="TFC57:TGG57"/>
    <mergeCell ref="TGH57:THL57"/>
    <mergeCell ref="URG57:USK57"/>
    <mergeCell ref="USL57:UTP57"/>
    <mergeCell ref="UTQ57:UUU57"/>
    <mergeCell ref="UUV57:UVZ57"/>
    <mergeCell ref="UWA57:UXE57"/>
    <mergeCell ref="ULH57:UML57"/>
    <mergeCell ref="UMM57:UNQ57"/>
    <mergeCell ref="UNR57:UOV57"/>
    <mergeCell ref="UOW57:UQA57"/>
    <mergeCell ref="UQB57:URF57"/>
    <mergeCell ref="UFI57:UGM57"/>
    <mergeCell ref="UGN57:UHR57"/>
    <mergeCell ref="UHS57:UIW57"/>
    <mergeCell ref="UIX57:UKB57"/>
    <mergeCell ref="UKC57:ULG57"/>
    <mergeCell ref="TZJ57:UAN57"/>
    <mergeCell ref="UAO57:UBS57"/>
    <mergeCell ref="UBT57:UCX57"/>
    <mergeCell ref="UCY57:UEC57"/>
    <mergeCell ref="UED57:UFH57"/>
    <mergeCell ref="UXF57:UYJ57"/>
    <mergeCell ref="WYW57:XAA57"/>
    <mergeCell ref="XAB57:XBF57"/>
    <mergeCell ref="XBG57:XCK57"/>
    <mergeCell ref="XCL57:XDP57"/>
    <mergeCell ref="XDQ57:XEF57"/>
    <mergeCell ref="WSX57:WUB57"/>
    <mergeCell ref="WUC57:WVG57"/>
    <mergeCell ref="WVH57:WWL57"/>
    <mergeCell ref="WWM57:WXQ57"/>
    <mergeCell ref="WXR57:WYV57"/>
    <mergeCell ref="WMY57:WOC57"/>
    <mergeCell ref="WOD57:WPH57"/>
    <mergeCell ref="WPI57:WQM57"/>
    <mergeCell ref="WQN57:WRR57"/>
    <mergeCell ref="WRS57:WSW57"/>
    <mergeCell ref="WGZ57:WID57"/>
    <mergeCell ref="WIE57:WJI57"/>
    <mergeCell ref="WJJ57:WKN57"/>
    <mergeCell ref="WKO57:WLS57"/>
    <mergeCell ref="WLT57:WMX57"/>
    <mergeCell ref="UYK57:UZO57"/>
    <mergeCell ref="UZP57:VAT57"/>
    <mergeCell ref="VAU57:VBY57"/>
    <mergeCell ref="VBZ57:VDD57"/>
    <mergeCell ref="WBA57:WCE57"/>
    <mergeCell ref="WCF57:WDJ57"/>
    <mergeCell ref="WDK57:WEO57"/>
    <mergeCell ref="WEP57:WFT57"/>
    <mergeCell ref="WFU57:WGY57"/>
    <mergeCell ref="VVB57:VWF57"/>
    <mergeCell ref="VWG57:VXK57"/>
    <mergeCell ref="VXL57:VYP57"/>
    <mergeCell ref="VYQ57:VZU57"/>
    <mergeCell ref="VZV57:WAZ57"/>
    <mergeCell ref="VPC57:VQG57"/>
    <mergeCell ref="VQH57:VRL57"/>
    <mergeCell ref="VRM57:VSQ57"/>
    <mergeCell ref="VSR57:VTV57"/>
    <mergeCell ref="VTW57:VVA57"/>
    <mergeCell ref="VJD57:VKH57"/>
    <mergeCell ref="VKI57:VLM57"/>
    <mergeCell ref="VLN57:VMR57"/>
    <mergeCell ref="VMS57:VNW57"/>
    <mergeCell ref="VNX57:VPB57"/>
    <mergeCell ref="VDE57:VEI57"/>
    <mergeCell ref="VEJ57:VFN57"/>
    <mergeCell ref="VFO57:VGS57"/>
    <mergeCell ref="VGT57:VHX57"/>
    <mergeCell ref="VHY57:VJC57"/>
  </mergeCells>
  <pageMargins left="0" right="0" top="0.74803149606299213" bottom="1.7716535433070868" header="0.31496062992125984" footer="0.31496062992125984"/>
  <pageSetup paperSize="9" scale="4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4" tint="0.79998168889431442"/>
  </sheetPr>
  <dimension ref="A1:XDW61"/>
  <sheetViews>
    <sheetView zoomScale="45" zoomScaleNormal="45" workbookViewId="0">
      <selection activeCell="E37" sqref="E37"/>
    </sheetView>
  </sheetViews>
  <sheetFormatPr baseColWidth="10" defaultColWidth="11.453125" defaultRowHeight="13" x14ac:dyDescent="0.35"/>
  <cols>
    <col min="1" max="1" width="5.81640625" style="30" bestFit="1" customWidth="1"/>
    <col min="2" max="2" width="26.6328125" style="30" bestFit="1" customWidth="1"/>
    <col min="3" max="3" width="6" style="31" bestFit="1" customWidth="1"/>
    <col min="4" max="4" width="31.1796875" style="30" bestFit="1" customWidth="1"/>
    <col min="5" max="5" width="11" style="30" bestFit="1" customWidth="1"/>
    <col min="6" max="6" width="7.1796875" style="31" bestFit="1" customWidth="1"/>
    <col min="7" max="7" width="7.6328125" style="31" customWidth="1"/>
    <col min="8" max="8" width="7.1796875" style="31" bestFit="1" customWidth="1"/>
    <col min="9" max="9" width="8.453125" style="31" bestFit="1" customWidth="1"/>
    <col min="10" max="10" width="7.1796875" style="31" bestFit="1" customWidth="1"/>
    <col min="11" max="11" width="8.453125" style="31" bestFit="1" customWidth="1"/>
    <col min="12" max="12" width="7.1796875" style="31" bestFit="1" customWidth="1"/>
    <col min="13" max="13" width="9" style="31" customWidth="1"/>
    <col min="14" max="14" width="7.1796875" style="30" customWidth="1"/>
    <col min="15" max="15" width="8.453125" style="30" customWidth="1"/>
    <col min="16" max="16" width="7.1796875" style="30" customWidth="1"/>
    <col min="17" max="17" width="8.453125" style="30" customWidth="1"/>
    <col min="18" max="18" width="7.1796875" style="30" customWidth="1"/>
    <col min="19" max="19" width="8.453125" style="30" customWidth="1"/>
    <col min="20" max="20" width="7.1796875" style="30" customWidth="1"/>
    <col min="21" max="21" width="8.453125" style="30" customWidth="1"/>
    <col min="22" max="22" width="7.1796875" style="30" customWidth="1"/>
    <col min="23" max="23" width="8.453125" style="30" customWidth="1"/>
    <col min="24" max="24" width="7.1796875" style="30" customWidth="1"/>
    <col min="25" max="25" width="8.453125" style="30" customWidth="1"/>
    <col min="26" max="26" width="7.1796875" style="30" customWidth="1"/>
    <col min="27" max="27" width="8.453125" style="30" customWidth="1"/>
    <col min="28" max="28" width="7.1796875" style="30" customWidth="1"/>
    <col min="29" max="29" width="8.453125" style="30" customWidth="1"/>
    <col min="30" max="30" width="7.1796875" style="30" customWidth="1"/>
    <col min="31" max="31" width="8.453125" style="30" customWidth="1"/>
    <col min="32" max="32" width="7.1796875" style="30" customWidth="1"/>
    <col min="33" max="33" width="8.453125" style="30" customWidth="1"/>
    <col min="34" max="34" width="7.1796875" style="30" customWidth="1"/>
    <col min="35" max="35" width="8.453125" style="30" customWidth="1"/>
    <col min="36" max="36" width="7.1796875" style="30" customWidth="1"/>
    <col min="37" max="37" width="8.453125" style="30" customWidth="1"/>
    <col min="38" max="38" width="7.1796875" style="30" customWidth="1"/>
    <col min="39" max="39" width="8.453125" style="30" customWidth="1"/>
    <col min="40" max="40" width="7.1796875" style="30" customWidth="1"/>
    <col min="41" max="41" width="8.453125" style="30" customWidth="1"/>
    <col min="42" max="42" width="6.453125" style="30" bestFit="1" customWidth="1"/>
    <col min="43" max="43" width="2.6328125" style="398" customWidth="1"/>
    <col min="44" max="44" width="9.36328125" style="30" hidden="1" customWidth="1"/>
    <col min="45" max="45" width="9.81640625" style="30" hidden="1" customWidth="1"/>
    <col min="46" max="46" width="5.81640625" style="30" hidden="1" customWidth="1"/>
    <col min="47" max="47" width="7.1796875" style="30" hidden="1" customWidth="1"/>
    <col min="48" max="48" width="11.453125" style="30" hidden="1" customWidth="1"/>
    <col min="49" max="49" width="22.36328125" style="30" customWidth="1"/>
    <col min="50" max="50" width="6" style="30" customWidth="1"/>
    <col min="51" max="51" width="29" style="30" customWidth="1"/>
    <col min="52" max="55" width="11.453125" style="30" customWidth="1"/>
    <col min="56" max="16384" width="11.453125" style="30"/>
  </cols>
  <sheetData>
    <row r="1" spans="1:16351" s="37" customFormat="1" ht="45" x14ac:dyDescent="0.35">
      <c r="A1" s="727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144"/>
      <c r="AI1" s="144"/>
      <c r="AJ1" s="144"/>
      <c r="AK1" s="144"/>
      <c r="AL1" s="144"/>
      <c r="AM1" s="144"/>
      <c r="AN1" s="144"/>
      <c r="AO1" s="144"/>
      <c r="AP1" s="144"/>
      <c r="AQ1" s="395"/>
    </row>
    <row r="2" spans="1:16351" s="20" customFormat="1" ht="10" customHeight="1" x14ac:dyDescent="0.35"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AQ2" s="55"/>
    </row>
    <row r="3" spans="1:16351" s="38" customFormat="1" ht="35" customHeight="1" x14ac:dyDescent="0.35">
      <c r="A3" s="765" t="s">
        <v>578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145"/>
      <c r="AI3" s="145"/>
      <c r="AJ3" s="145"/>
      <c r="AK3" s="145"/>
      <c r="AL3" s="145"/>
      <c r="AM3" s="145"/>
      <c r="AN3" s="145"/>
      <c r="AO3" s="145"/>
      <c r="AP3" s="145"/>
      <c r="AQ3" s="396"/>
    </row>
    <row r="4" spans="1:16351" s="20" customFormat="1" ht="6" customHeight="1" x14ac:dyDescent="0.35">
      <c r="C4" s="21"/>
      <c r="F4" s="21"/>
      <c r="G4" s="21"/>
      <c r="H4" s="21"/>
      <c r="I4" s="21"/>
      <c r="J4" s="21"/>
      <c r="K4" s="21"/>
      <c r="L4" s="21"/>
      <c r="M4" s="21"/>
      <c r="N4" s="21"/>
      <c r="O4" s="21"/>
      <c r="AQ4" s="55"/>
    </row>
    <row r="5" spans="1:16351" s="38" customFormat="1" ht="45.5" thickBot="1" x14ac:dyDescent="0.4">
      <c r="A5" s="758" t="s">
        <v>1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43"/>
      <c r="AB5" s="743"/>
      <c r="AC5" s="743"/>
      <c r="AD5" s="743"/>
      <c r="AE5" s="743"/>
      <c r="AF5" s="743"/>
      <c r="AG5" s="743"/>
      <c r="AH5" s="146"/>
      <c r="AI5" s="146"/>
      <c r="AJ5" s="146"/>
      <c r="AK5" s="146"/>
      <c r="AL5" s="146"/>
      <c r="AM5" s="146"/>
      <c r="AN5" s="146"/>
      <c r="AO5" s="146"/>
      <c r="AP5" s="146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48"/>
      <c r="CO5" s="748"/>
      <c r="CP5" s="748"/>
      <c r="CQ5" s="748"/>
      <c r="CR5" s="748"/>
      <c r="CS5" s="748"/>
      <c r="CT5" s="748"/>
      <c r="CU5" s="748"/>
      <c r="CV5" s="748"/>
      <c r="CW5" s="748"/>
      <c r="CX5" s="748"/>
      <c r="CY5" s="748"/>
      <c r="CZ5" s="748"/>
      <c r="DA5" s="748"/>
      <c r="DB5" s="748"/>
      <c r="DC5" s="748"/>
      <c r="DD5" s="748"/>
      <c r="DE5" s="748"/>
      <c r="DF5" s="748"/>
      <c r="DG5" s="748"/>
      <c r="DH5" s="748"/>
      <c r="DI5" s="748"/>
      <c r="DJ5" s="748"/>
      <c r="DK5" s="748"/>
      <c r="DL5" s="748"/>
      <c r="DM5" s="748"/>
      <c r="DN5" s="748"/>
      <c r="DO5" s="748"/>
      <c r="DP5" s="748"/>
      <c r="DQ5" s="748"/>
      <c r="DR5" s="748"/>
      <c r="DS5" s="747"/>
      <c r="DT5" s="748"/>
      <c r="DU5" s="748"/>
      <c r="DV5" s="748"/>
      <c r="DW5" s="748"/>
      <c r="DX5" s="748"/>
      <c r="DY5" s="748"/>
      <c r="DZ5" s="748"/>
      <c r="EA5" s="748"/>
      <c r="EB5" s="748"/>
      <c r="EC5" s="748"/>
      <c r="ED5" s="748"/>
      <c r="EE5" s="748"/>
      <c r="EF5" s="748"/>
      <c r="EG5" s="748"/>
      <c r="EH5" s="748"/>
      <c r="EI5" s="748"/>
      <c r="EJ5" s="748"/>
      <c r="EK5" s="748"/>
      <c r="EL5" s="748"/>
      <c r="EM5" s="748"/>
      <c r="EN5" s="748"/>
      <c r="EO5" s="748"/>
      <c r="EP5" s="748"/>
      <c r="EQ5" s="748"/>
      <c r="ER5" s="748"/>
      <c r="ES5" s="748"/>
      <c r="ET5" s="748"/>
      <c r="EU5" s="748"/>
      <c r="EV5" s="748"/>
      <c r="EW5" s="748"/>
      <c r="EX5" s="747"/>
      <c r="EY5" s="748"/>
      <c r="EZ5" s="748"/>
      <c r="FA5" s="748"/>
      <c r="FB5" s="748"/>
      <c r="FC5" s="748"/>
      <c r="FD5" s="748"/>
      <c r="FE5" s="748"/>
      <c r="FF5" s="748"/>
      <c r="FG5" s="748"/>
      <c r="FH5" s="748"/>
      <c r="FI5" s="748"/>
      <c r="FJ5" s="748"/>
      <c r="FK5" s="748"/>
      <c r="FL5" s="748"/>
      <c r="FM5" s="748"/>
      <c r="FN5" s="748"/>
      <c r="FO5" s="748"/>
      <c r="FP5" s="748"/>
      <c r="FQ5" s="748"/>
      <c r="FR5" s="748"/>
      <c r="FS5" s="748"/>
      <c r="FT5" s="748"/>
      <c r="FU5" s="748"/>
      <c r="FV5" s="748"/>
      <c r="FW5" s="748"/>
      <c r="FX5" s="748"/>
      <c r="FY5" s="748"/>
      <c r="FZ5" s="748"/>
      <c r="GA5" s="748"/>
      <c r="GB5" s="748"/>
      <c r="GC5" s="747"/>
      <c r="GD5" s="748"/>
      <c r="GE5" s="748"/>
      <c r="GF5" s="748"/>
      <c r="GG5" s="748"/>
      <c r="GH5" s="748"/>
      <c r="GI5" s="748"/>
      <c r="GJ5" s="748"/>
      <c r="GK5" s="748"/>
      <c r="GL5" s="748"/>
      <c r="GM5" s="748"/>
      <c r="GN5" s="748"/>
      <c r="GO5" s="748"/>
      <c r="GP5" s="748"/>
      <c r="GQ5" s="748"/>
      <c r="GR5" s="748"/>
      <c r="GS5" s="748"/>
      <c r="GT5" s="748"/>
      <c r="GU5" s="748"/>
      <c r="GV5" s="748"/>
      <c r="GW5" s="748"/>
      <c r="GX5" s="748"/>
      <c r="GY5" s="748"/>
      <c r="GZ5" s="748"/>
      <c r="HA5" s="748"/>
      <c r="HB5" s="748"/>
      <c r="HC5" s="748"/>
      <c r="HD5" s="748"/>
      <c r="HE5" s="748"/>
      <c r="HF5" s="748"/>
      <c r="HG5" s="748"/>
      <c r="HH5" s="747"/>
      <c r="HI5" s="748"/>
      <c r="HJ5" s="748"/>
      <c r="HK5" s="748"/>
      <c r="HL5" s="748"/>
      <c r="HM5" s="748"/>
      <c r="HN5" s="748"/>
      <c r="HO5" s="748"/>
      <c r="HP5" s="748"/>
      <c r="HQ5" s="748"/>
      <c r="HR5" s="748"/>
      <c r="HS5" s="748"/>
      <c r="HT5" s="748"/>
      <c r="HU5" s="748"/>
      <c r="HV5" s="748"/>
      <c r="HW5" s="748"/>
      <c r="HX5" s="748"/>
      <c r="HY5" s="748"/>
      <c r="HZ5" s="748"/>
      <c r="IA5" s="748"/>
      <c r="IB5" s="748"/>
      <c r="IC5" s="748"/>
      <c r="ID5" s="748"/>
      <c r="IE5" s="748"/>
      <c r="IF5" s="748"/>
      <c r="IG5" s="748"/>
      <c r="IH5" s="748"/>
      <c r="II5" s="748"/>
      <c r="IJ5" s="748"/>
      <c r="IK5" s="748"/>
      <c r="IL5" s="748"/>
      <c r="IM5" s="747"/>
      <c r="IN5" s="748"/>
      <c r="IO5" s="748"/>
      <c r="IP5" s="748"/>
      <c r="IQ5" s="748"/>
      <c r="IR5" s="748"/>
      <c r="IS5" s="748"/>
      <c r="IT5" s="748"/>
      <c r="IU5" s="748"/>
      <c r="IV5" s="748"/>
      <c r="IW5" s="748"/>
      <c r="IX5" s="748"/>
      <c r="IY5" s="748"/>
      <c r="IZ5" s="748"/>
      <c r="JA5" s="748"/>
      <c r="JB5" s="748"/>
      <c r="JC5" s="748"/>
      <c r="JD5" s="748"/>
      <c r="JE5" s="748"/>
      <c r="JF5" s="748"/>
      <c r="JG5" s="748"/>
      <c r="JH5" s="748"/>
      <c r="JI5" s="748"/>
      <c r="JJ5" s="748"/>
      <c r="JK5" s="748"/>
      <c r="JL5" s="748"/>
      <c r="JM5" s="748"/>
      <c r="JN5" s="748"/>
      <c r="JO5" s="748"/>
      <c r="JP5" s="748"/>
      <c r="JQ5" s="748"/>
      <c r="JR5" s="747"/>
      <c r="JS5" s="748"/>
      <c r="JT5" s="748"/>
      <c r="JU5" s="748"/>
      <c r="JV5" s="748"/>
      <c r="JW5" s="748"/>
      <c r="JX5" s="748"/>
      <c r="JY5" s="748"/>
      <c r="JZ5" s="748"/>
      <c r="KA5" s="748"/>
      <c r="KB5" s="748"/>
      <c r="KC5" s="748"/>
      <c r="KD5" s="748"/>
      <c r="KE5" s="748"/>
      <c r="KF5" s="748"/>
      <c r="KG5" s="748"/>
      <c r="KH5" s="748"/>
      <c r="KI5" s="748"/>
      <c r="KJ5" s="748"/>
      <c r="KK5" s="748"/>
      <c r="KL5" s="748"/>
      <c r="KM5" s="748"/>
      <c r="KN5" s="748"/>
      <c r="KO5" s="748"/>
      <c r="KP5" s="748"/>
      <c r="KQ5" s="748"/>
      <c r="KR5" s="748"/>
      <c r="KS5" s="748"/>
      <c r="KT5" s="748"/>
      <c r="KU5" s="748"/>
      <c r="KV5" s="748"/>
      <c r="KW5" s="747"/>
      <c r="KX5" s="748"/>
      <c r="KY5" s="748"/>
      <c r="KZ5" s="748"/>
      <c r="LA5" s="748"/>
      <c r="LB5" s="748"/>
      <c r="LC5" s="748"/>
      <c r="LD5" s="748"/>
      <c r="LE5" s="748"/>
      <c r="LF5" s="748"/>
      <c r="LG5" s="748"/>
      <c r="LH5" s="748"/>
      <c r="LI5" s="748"/>
      <c r="LJ5" s="748"/>
      <c r="LK5" s="748"/>
      <c r="LL5" s="748"/>
      <c r="LM5" s="748"/>
      <c r="LN5" s="748"/>
      <c r="LO5" s="748"/>
      <c r="LP5" s="748"/>
      <c r="LQ5" s="748"/>
      <c r="LR5" s="748"/>
      <c r="LS5" s="748"/>
      <c r="LT5" s="748"/>
      <c r="LU5" s="748"/>
      <c r="LV5" s="748"/>
      <c r="LW5" s="748"/>
      <c r="LX5" s="748"/>
      <c r="LY5" s="748"/>
      <c r="LZ5" s="748"/>
      <c r="MA5" s="748"/>
      <c r="MB5" s="747"/>
      <c r="MC5" s="748"/>
      <c r="MD5" s="748"/>
      <c r="ME5" s="748"/>
      <c r="MF5" s="748"/>
      <c r="MG5" s="748"/>
      <c r="MH5" s="748"/>
      <c r="MI5" s="748"/>
      <c r="MJ5" s="748"/>
      <c r="MK5" s="748"/>
      <c r="ML5" s="748"/>
      <c r="MM5" s="748"/>
      <c r="MN5" s="748"/>
      <c r="MO5" s="748"/>
      <c r="MP5" s="748"/>
      <c r="MQ5" s="748"/>
      <c r="MR5" s="748"/>
      <c r="MS5" s="748"/>
      <c r="MT5" s="748"/>
      <c r="MU5" s="748"/>
      <c r="MV5" s="748"/>
      <c r="MW5" s="748"/>
      <c r="MX5" s="748"/>
      <c r="MY5" s="748"/>
      <c r="MZ5" s="748"/>
      <c r="NA5" s="748"/>
      <c r="NB5" s="748"/>
      <c r="NC5" s="748"/>
      <c r="ND5" s="748"/>
      <c r="NE5" s="748"/>
      <c r="NF5" s="748"/>
      <c r="NG5" s="747"/>
      <c r="NH5" s="748"/>
      <c r="NI5" s="748"/>
      <c r="NJ5" s="748"/>
      <c r="NK5" s="748"/>
      <c r="NL5" s="748"/>
      <c r="NM5" s="748"/>
      <c r="NN5" s="748"/>
      <c r="NO5" s="748"/>
      <c r="NP5" s="748"/>
      <c r="NQ5" s="748"/>
      <c r="NR5" s="748"/>
      <c r="NS5" s="748"/>
      <c r="NT5" s="748"/>
      <c r="NU5" s="748"/>
      <c r="NV5" s="748"/>
      <c r="NW5" s="748"/>
      <c r="NX5" s="748"/>
      <c r="NY5" s="748"/>
      <c r="NZ5" s="748"/>
      <c r="OA5" s="748"/>
      <c r="OB5" s="748"/>
      <c r="OC5" s="748"/>
      <c r="OD5" s="748"/>
      <c r="OE5" s="748"/>
      <c r="OF5" s="748"/>
      <c r="OG5" s="748"/>
      <c r="OH5" s="748"/>
      <c r="OI5" s="748"/>
      <c r="OJ5" s="748"/>
      <c r="OK5" s="748"/>
      <c r="OL5" s="747"/>
      <c r="OM5" s="748"/>
      <c r="ON5" s="748"/>
      <c r="OO5" s="748"/>
      <c r="OP5" s="748"/>
      <c r="OQ5" s="748"/>
      <c r="OR5" s="748"/>
      <c r="OS5" s="748"/>
      <c r="OT5" s="748"/>
      <c r="OU5" s="748"/>
      <c r="OV5" s="748"/>
      <c r="OW5" s="748"/>
      <c r="OX5" s="748"/>
      <c r="OY5" s="748"/>
      <c r="OZ5" s="748"/>
      <c r="PA5" s="748"/>
      <c r="PB5" s="748"/>
      <c r="PC5" s="748"/>
      <c r="PD5" s="748"/>
      <c r="PE5" s="748"/>
      <c r="PF5" s="748"/>
      <c r="PG5" s="748"/>
      <c r="PH5" s="748"/>
      <c r="PI5" s="748"/>
      <c r="PJ5" s="748"/>
      <c r="PK5" s="748"/>
      <c r="PL5" s="748"/>
      <c r="PM5" s="748"/>
      <c r="PN5" s="748"/>
      <c r="PO5" s="748"/>
      <c r="PP5" s="748"/>
      <c r="PQ5" s="747"/>
      <c r="PR5" s="748"/>
      <c r="PS5" s="748"/>
      <c r="PT5" s="748"/>
      <c r="PU5" s="748"/>
      <c r="PV5" s="748"/>
      <c r="PW5" s="748"/>
      <c r="PX5" s="748"/>
      <c r="PY5" s="748"/>
      <c r="PZ5" s="748"/>
      <c r="QA5" s="748"/>
      <c r="QB5" s="748"/>
      <c r="QC5" s="748"/>
      <c r="QD5" s="748"/>
      <c r="QE5" s="748"/>
      <c r="QF5" s="748"/>
      <c r="QG5" s="748"/>
      <c r="QH5" s="748"/>
      <c r="QI5" s="748"/>
      <c r="QJ5" s="748"/>
      <c r="QK5" s="748"/>
      <c r="QL5" s="748"/>
      <c r="QM5" s="748"/>
      <c r="QN5" s="748"/>
      <c r="QO5" s="748"/>
      <c r="QP5" s="748"/>
      <c r="QQ5" s="748"/>
      <c r="QR5" s="748"/>
      <c r="QS5" s="748"/>
      <c r="QT5" s="748"/>
      <c r="QU5" s="748"/>
      <c r="QV5" s="747"/>
      <c r="QW5" s="748"/>
      <c r="QX5" s="748"/>
      <c r="QY5" s="748"/>
      <c r="QZ5" s="748"/>
      <c r="RA5" s="748"/>
      <c r="RB5" s="748"/>
      <c r="RC5" s="748"/>
      <c r="RD5" s="748"/>
      <c r="RE5" s="748"/>
      <c r="RF5" s="748"/>
      <c r="RG5" s="748"/>
      <c r="RH5" s="748"/>
      <c r="RI5" s="748"/>
      <c r="RJ5" s="748"/>
      <c r="RK5" s="748"/>
      <c r="RL5" s="748"/>
      <c r="RM5" s="748"/>
      <c r="RN5" s="748"/>
      <c r="RO5" s="748"/>
      <c r="RP5" s="748"/>
      <c r="RQ5" s="748"/>
      <c r="RR5" s="748"/>
      <c r="RS5" s="748"/>
      <c r="RT5" s="748"/>
      <c r="RU5" s="748"/>
      <c r="RV5" s="748"/>
      <c r="RW5" s="748"/>
      <c r="RX5" s="748"/>
      <c r="RY5" s="748"/>
      <c r="RZ5" s="748"/>
      <c r="SA5" s="747"/>
      <c r="SB5" s="748"/>
      <c r="SC5" s="748"/>
      <c r="SD5" s="748"/>
      <c r="SE5" s="748"/>
      <c r="SF5" s="748"/>
      <c r="SG5" s="748"/>
      <c r="SH5" s="748"/>
      <c r="SI5" s="748"/>
      <c r="SJ5" s="748"/>
      <c r="SK5" s="748"/>
      <c r="SL5" s="748"/>
      <c r="SM5" s="748"/>
      <c r="SN5" s="748"/>
      <c r="SO5" s="748"/>
      <c r="SP5" s="748"/>
      <c r="SQ5" s="748"/>
      <c r="SR5" s="748"/>
      <c r="SS5" s="748"/>
      <c r="ST5" s="748"/>
      <c r="SU5" s="748"/>
      <c r="SV5" s="748"/>
      <c r="SW5" s="748"/>
      <c r="SX5" s="748"/>
      <c r="SY5" s="748"/>
      <c r="SZ5" s="748"/>
      <c r="TA5" s="748"/>
      <c r="TB5" s="748"/>
      <c r="TC5" s="748"/>
      <c r="TD5" s="748"/>
      <c r="TE5" s="748"/>
      <c r="TF5" s="747"/>
      <c r="TG5" s="748"/>
      <c r="TH5" s="748"/>
      <c r="TI5" s="748"/>
      <c r="TJ5" s="748"/>
      <c r="TK5" s="748"/>
      <c r="TL5" s="748"/>
      <c r="TM5" s="748"/>
      <c r="TN5" s="748"/>
      <c r="TO5" s="748"/>
      <c r="TP5" s="748"/>
      <c r="TQ5" s="748"/>
      <c r="TR5" s="748"/>
      <c r="TS5" s="748"/>
      <c r="TT5" s="748"/>
      <c r="TU5" s="748"/>
      <c r="TV5" s="748"/>
      <c r="TW5" s="748"/>
      <c r="TX5" s="748"/>
      <c r="TY5" s="748"/>
      <c r="TZ5" s="748"/>
      <c r="UA5" s="748"/>
      <c r="UB5" s="748"/>
      <c r="UC5" s="748"/>
      <c r="UD5" s="748"/>
      <c r="UE5" s="748"/>
      <c r="UF5" s="748"/>
      <c r="UG5" s="748"/>
      <c r="UH5" s="748"/>
      <c r="UI5" s="748"/>
      <c r="UJ5" s="748"/>
      <c r="UK5" s="747"/>
      <c r="UL5" s="748"/>
      <c r="UM5" s="748"/>
      <c r="UN5" s="748"/>
      <c r="UO5" s="748"/>
      <c r="UP5" s="748"/>
      <c r="UQ5" s="748"/>
      <c r="UR5" s="748"/>
      <c r="US5" s="748"/>
      <c r="UT5" s="748"/>
      <c r="UU5" s="748"/>
      <c r="UV5" s="748"/>
      <c r="UW5" s="748"/>
      <c r="UX5" s="748"/>
      <c r="UY5" s="748"/>
      <c r="UZ5" s="748"/>
      <c r="VA5" s="748"/>
      <c r="VB5" s="748"/>
      <c r="VC5" s="748"/>
      <c r="VD5" s="748"/>
      <c r="VE5" s="748"/>
      <c r="VF5" s="748"/>
      <c r="VG5" s="748"/>
      <c r="VH5" s="748"/>
      <c r="VI5" s="748"/>
      <c r="VJ5" s="748"/>
      <c r="VK5" s="748"/>
      <c r="VL5" s="748"/>
      <c r="VM5" s="748"/>
      <c r="VN5" s="748"/>
      <c r="VO5" s="748"/>
      <c r="VP5" s="747"/>
      <c r="VQ5" s="748"/>
      <c r="VR5" s="748"/>
      <c r="VS5" s="748"/>
      <c r="VT5" s="748"/>
      <c r="VU5" s="748"/>
      <c r="VV5" s="748"/>
      <c r="VW5" s="748"/>
      <c r="VX5" s="748"/>
      <c r="VY5" s="748"/>
      <c r="VZ5" s="748"/>
      <c r="WA5" s="748"/>
      <c r="WB5" s="748"/>
      <c r="WC5" s="748"/>
      <c r="WD5" s="748"/>
      <c r="WE5" s="748"/>
      <c r="WF5" s="748"/>
      <c r="WG5" s="748"/>
      <c r="WH5" s="748"/>
      <c r="WI5" s="748"/>
      <c r="WJ5" s="748"/>
      <c r="WK5" s="748"/>
      <c r="WL5" s="748"/>
      <c r="WM5" s="748"/>
      <c r="WN5" s="748"/>
      <c r="WO5" s="748"/>
      <c r="WP5" s="748"/>
      <c r="WQ5" s="748"/>
      <c r="WR5" s="748"/>
      <c r="WS5" s="748"/>
      <c r="WT5" s="748"/>
      <c r="WU5" s="747"/>
      <c r="WV5" s="748"/>
      <c r="WW5" s="748"/>
      <c r="WX5" s="748"/>
      <c r="WY5" s="748"/>
      <c r="WZ5" s="748"/>
      <c r="XA5" s="748"/>
      <c r="XB5" s="748"/>
      <c r="XC5" s="748"/>
      <c r="XD5" s="748"/>
      <c r="XE5" s="748"/>
      <c r="XF5" s="748"/>
      <c r="XG5" s="748"/>
      <c r="XH5" s="748"/>
      <c r="XI5" s="748"/>
      <c r="XJ5" s="748"/>
      <c r="XK5" s="748"/>
      <c r="XL5" s="748"/>
      <c r="XM5" s="748"/>
      <c r="XN5" s="748"/>
      <c r="XO5" s="748"/>
      <c r="XP5" s="748"/>
      <c r="XQ5" s="748"/>
      <c r="XR5" s="748"/>
      <c r="XS5" s="748"/>
      <c r="XT5" s="748"/>
      <c r="XU5" s="748"/>
      <c r="XV5" s="748"/>
      <c r="XW5" s="748"/>
      <c r="XX5" s="748"/>
      <c r="XY5" s="748"/>
      <c r="XZ5" s="747"/>
      <c r="YA5" s="748"/>
      <c r="YB5" s="748"/>
      <c r="YC5" s="748"/>
      <c r="YD5" s="748"/>
      <c r="YE5" s="748"/>
      <c r="YF5" s="748"/>
      <c r="YG5" s="748"/>
      <c r="YH5" s="748"/>
      <c r="YI5" s="748"/>
      <c r="YJ5" s="748"/>
      <c r="YK5" s="748"/>
      <c r="YL5" s="748"/>
      <c r="YM5" s="748"/>
      <c r="YN5" s="748"/>
      <c r="YO5" s="748"/>
      <c r="YP5" s="748"/>
      <c r="YQ5" s="748"/>
      <c r="YR5" s="748"/>
      <c r="YS5" s="748"/>
      <c r="YT5" s="748"/>
      <c r="YU5" s="748"/>
      <c r="YV5" s="748"/>
      <c r="YW5" s="748"/>
      <c r="YX5" s="748"/>
      <c r="YY5" s="748"/>
      <c r="YZ5" s="748"/>
      <c r="ZA5" s="748"/>
      <c r="ZB5" s="748"/>
      <c r="ZC5" s="748"/>
      <c r="ZD5" s="748"/>
      <c r="ZE5" s="747"/>
      <c r="ZF5" s="748"/>
      <c r="ZG5" s="748"/>
      <c r="ZH5" s="748"/>
      <c r="ZI5" s="748"/>
      <c r="ZJ5" s="748"/>
      <c r="ZK5" s="748"/>
      <c r="ZL5" s="748"/>
      <c r="ZM5" s="748"/>
      <c r="ZN5" s="748"/>
      <c r="ZO5" s="748"/>
      <c r="ZP5" s="748"/>
      <c r="ZQ5" s="748"/>
      <c r="ZR5" s="748"/>
      <c r="ZS5" s="748"/>
      <c r="ZT5" s="748"/>
      <c r="ZU5" s="748"/>
      <c r="ZV5" s="748"/>
      <c r="ZW5" s="748"/>
      <c r="ZX5" s="748"/>
      <c r="ZY5" s="748"/>
      <c r="ZZ5" s="748"/>
      <c r="AAA5" s="748"/>
      <c r="AAB5" s="748"/>
      <c r="AAC5" s="748"/>
      <c r="AAD5" s="748"/>
      <c r="AAE5" s="748"/>
      <c r="AAF5" s="748"/>
      <c r="AAG5" s="748"/>
      <c r="AAH5" s="748"/>
      <c r="AAI5" s="748"/>
      <c r="AAJ5" s="747"/>
      <c r="AAK5" s="748"/>
      <c r="AAL5" s="748"/>
      <c r="AAM5" s="748"/>
      <c r="AAN5" s="748"/>
      <c r="AAO5" s="748"/>
      <c r="AAP5" s="748"/>
      <c r="AAQ5" s="748"/>
      <c r="AAR5" s="748"/>
      <c r="AAS5" s="748"/>
      <c r="AAT5" s="748"/>
      <c r="AAU5" s="748"/>
      <c r="AAV5" s="748"/>
      <c r="AAW5" s="748"/>
      <c r="AAX5" s="748"/>
      <c r="AAY5" s="748"/>
      <c r="AAZ5" s="748"/>
      <c r="ABA5" s="748"/>
      <c r="ABB5" s="748"/>
      <c r="ABC5" s="748"/>
      <c r="ABD5" s="748"/>
      <c r="ABE5" s="748"/>
      <c r="ABF5" s="748"/>
      <c r="ABG5" s="748"/>
      <c r="ABH5" s="748"/>
      <c r="ABI5" s="748"/>
      <c r="ABJ5" s="748"/>
      <c r="ABK5" s="748"/>
      <c r="ABL5" s="748"/>
      <c r="ABM5" s="748"/>
      <c r="ABN5" s="748"/>
      <c r="ABO5" s="747"/>
      <c r="ABP5" s="748"/>
      <c r="ABQ5" s="748"/>
      <c r="ABR5" s="748"/>
      <c r="ABS5" s="748"/>
      <c r="ABT5" s="748"/>
      <c r="ABU5" s="748"/>
      <c r="ABV5" s="748"/>
      <c r="ABW5" s="748"/>
      <c r="ABX5" s="748"/>
      <c r="ABY5" s="748"/>
      <c r="ABZ5" s="748"/>
      <c r="ACA5" s="748"/>
      <c r="ACB5" s="748"/>
      <c r="ACC5" s="748"/>
      <c r="ACD5" s="748"/>
      <c r="ACE5" s="748"/>
      <c r="ACF5" s="748"/>
      <c r="ACG5" s="748"/>
      <c r="ACH5" s="748"/>
      <c r="ACI5" s="748"/>
      <c r="ACJ5" s="748"/>
      <c r="ACK5" s="748"/>
      <c r="ACL5" s="748"/>
      <c r="ACM5" s="748"/>
      <c r="ACN5" s="748"/>
      <c r="ACO5" s="748"/>
      <c r="ACP5" s="748"/>
      <c r="ACQ5" s="748"/>
      <c r="ACR5" s="748"/>
      <c r="ACS5" s="748"/>
      <c r="ACT5" s="747"/>
      <c r="ACU5" s="748"/>
      <c r="ACV5" s="748"/>
      <c r="ACW5" s="748"/>
      <c r="ACX5" s="748"/>
      <c r="ACY5" s="748"/>
      <c r="ACZ5" s="748"/>
      <c r="ADA5" s="748"/>
      <c r="ADB5" s="748"/>
      <c r="ADC5" s="748"/>
      <c r="ADD5" s="748"/>
      <c r="ADE5" s="748"/>
      <c r="ADF5" s="748"/>
      <c r="ADG5" s="748"/>
      <c r="ADH5" s="748"/>
      <c r="ADI5" s="748"/>
      <c r="ADJ5" s="748"/>
      <c r="ADK5" s="748"/>
      <c r="ADL5" s="748"/>
      <c r="ADM5" s="748"/>
      <c r="ADN5" s="748"/>
      <c r="ADO5" s="748"/>
      <c r="ADP5" s="748"/>
      <c r="ADQ5" s="748"/>
      <c r="ADR5" s="748"/>
      <c r="ADS5" s="748"/>
      <c r="ADT5" s="748"/>
      <c r="ADU5" s="748"/>
      <c r="ADV5" s="748"/>
      <c r="ADW5" s="748"/>
      <c r="ADX5" s="748"/>
      <c r="ADY5" s="747"/>
      <c r="ADZ5" s="748"/>
      <c r="AEA5" s="748"/>
      <c r="AEB5" s="748"/>
      <c r="AEC5" s="748"/>
      <c r="AED5" s="748"/>
      <c r="AEE5" s="748"/>
      <c r="AEF5" s="748"/>
      <c r="AEG5" s="748"/>
      <c r="AEH5" s="748"/>
      <c r="AEI5" s="748"/>
      <c r="AEJ5" s="748"/>
      <c r="AEK5" s="748"/>
      <c r="AEL5" s="748"/>
      <c r="AEM5" s="748"/>
      <c r="AEN5" s="748"/>
      <c r="AEO5" s="748"/>
      <c r="AEP5" s="748"/>
      <c r="AEQ5" s="748"/>
      <c r="AER5" s="748"/>
      <c r="AES5" s="748"/>
      <c r="AET5" s="748"/>
      <c r="AEU5" s="748"/>
      <c r="AEV5" s="748"/>
      <c r="AEW5" s="748"/>
      <c r="AEX5" s="748"/>
      <c r="AEY5" s="748"/>
      <c r="AEZ5" s="748"/>
      <c r="AFA5" s="748"/>
      <c r="AFB5" s="748"/>
      <c r="AFC5" s="748"/>
      <c r="AFD5" s="747"/>
      <c r="AFE5" s="748"/>
      <c r="AFF5" s="748"/>
      <c r="AFG5" s="748"/>
      <c r="AFH5" s="748"/>
      <c r="AFI5" s="748"/>
      <c r="AFJ5" s="748"/>
      <c r="AFK5" s="748"/>
      <c r="AFL5" s="748"/>
      <c r="AFM5" s="748"/>
      <c r="AFN5" s="748"/>
      <c r="AFO5" s="748"/>
      <c r="AFP5" s="748"/>
      <c r="AFQ5" s="748"/>
      <c r="AFR5" s="748"/>
      <c r="AFS5" s="748"/>
      <c r="AFT5" s="748"/>
      <c r="AFU5" s="748"/>
      <c r="AFV5" s="748"/>
      <c r="AFW5" s="748"/>
      <c r="AFX5" s="748"/>
      <c r="AFY5" s="748"/>
      <c r="AFZ5" s="748"/>
      <c r="AGA5" s="748"/>
      <c r="AGB5" s="748"/>
      <c r="AGC5" s="748"/>
      <c r="AGD5" s="748"/>
      <c r="AGE5" s="748"/>
      <c r="AGF5" s="748"/>
      <c r="AGG5" s="748"/>
      <c r="AGH5" s="748"/>
      <c r="AGI5" s="747"/>
      <c r="AGJ5" s="748"/>
      <c r="AGK5" s="748"/>
      <c r="AGL5" s="748"/>
      <c r="AGM5" s="748"/>
      <c r="AGN5" s="748"/>
      <c r="AGO5" s="748"/>
      <c r="AGP5" s="748"/>
      <c r="AGQ5" s="748"/>
      <c r="AGR5" s="748"/>
      <c r="AGS5" s="748"/>
      <c r="AGT5" s="748"/>
      <c r="AGU5" s="748"/>
      <c r="AGV5" s="748"/>
      <c r="AGW5" s="748"/>
      <c r="AGX5" s="748"/>
      <c r="AGY5" s="748"/>
      <c r="AGZ5" s="748"/>
      <c r="AHA5" s="748"/>
      <c r="AHB5" s="748"/>
      <c r="AHC5" s="748"/>
      <c r="AHD5" s="748"/>
      <c r="AHE5" s="748"/>
      <c r="AHF5" s="748"/>
      <c r="AHG5" s="748"/>
      <c r="AHH5" s="748"/>
      <c r="AHI5" s="748"/>
      <c r="AHJ5" s="748"/>
      <c r="AHK5" s="748"/>
      <c r="AHL5" s="748"/>
      <c r="AHM5" s="748"/>
      <c r="AHN5" s="747"/>
      <c r="AHO5" s="748"/>
      <c r="AHP5" s="748"/>
      <c r="AHQ5" s="748"/>
      <c r="AHR5" s="748"/>
      <c r="AHS5" s="748"/>
      <c r="AHT5" s="748"/>
      <c r="AHU5" s="748"/>
      <c r="AHV5" s="748"/>
      <c r="AHW5" s="748"/>
      <c r="AHX5" s="748"/>
      <c r="AHY5" s="748"/>
      <c r="AHZ5" s="748"/>
      <c r="AIA5" s="748"/>
      <c r="AIB5" s="748"/>
      <c r="AIC5" s="748"/>
      <c r="AID5" s="748"/>
      <c r="AIE5" s="748"/>
      <c r="AIF5" s="748"/>
      <c r="AIG5" s="748"/>
      <c r="AIH5" s="748"/>
      <c r="AII5" s="748"/>
      <c r="AIJ5" s="748"/>
      <c r="AIK5" s="748"/>
      <c r="AIL5" s="748"/>
      <c r="AIM5" s="748"/>
      <c r="AIN5" s="748"/>
      <c r="AIO5" s="748"/>
      <c r="AIP5" s="748"/>
      <c r="AIQ5" s="748"/>
      <c r="AIR5" s="748"/>
      <c r="AIS5" s="747"/>
      <c r="AIT5" s="748"/>
      <c r="AIU5" s="748"/>
      <c r="AIV5" s="748"/>
      <c r="AIW5" s="748"/>
      <c r="AIX5" s="748"/>
      <c r="AIY5" s="748"/>
      <c r="AIZ5" s="748"/>
      <c r="AJA5" s="748"/>
      <c r="AJB5" s="748"/>
      <c r="AJC5" s="748"/>
      <c r="AJD5" s="748"/>
      <c r="AJE5" s="748"/>
      <c r="AJF5" s="748"/>
      <c r="AJG5" s="748"/>
      <c r="AJH5" s="748"/>
      <c r="AJI5" s="748"/>
      <c r="AJJ5" s="748"/>
      <c r="AJK5" s="748"/>
      <c r="AJL5" s="748"/>
      <c r="AJM5" s="748"/>
      <c r="AJN5" s="748"/>
      <c r="AJO5" s="748"/>
      <c r="AJP5" s="748"/>
      <c r="AJQ5" s="748"/>
      <c r="AJR5" s="748"/>
      <c r="AJS5" s="748"/>
      <c r="AJT5" s="748"/>
      <c r="AJU5" s="748"/>
      <c r="AJV5" s="748"/>
      <c r="AJW5" s="748"/>
      <c r="AJX5" s="747"/>
      <c r="AJY5" s="748"/>
      <c r="AJZ5" s="748"/>
      <c r="AKA5" s="748"/>
      <c r="AKB5" s="748"/>
      <c r="AKC5" s="748"/>
      <c r="AKD5" s="748"/>
      <c r="AKE5" s="748"/>
      <c r="AKF5" s="748"/>
      <c r="AKG5" s="748"/>
      <c r="AKH5" s="748"/>
      <c r="AKI5" s="748"/>
      <c r="AKJ5" s="748"/>
      <c r="AKK5" s="748"/>
      <c r="AKL5" s="748"/>
      <c r="AKM5" s="748"/>
      <c r="AKN5" s="748"/>
      <c r="AKO5" s="748"/>
      <c r="AKP5" s="748"/>
      <c r="AKQ5" s="748"/>
      <c r="AKR5" s="748"/>
      <c r="AKS5" s="748"/>
      <c r="AKT5" s="748"/>
      <c r="AKU5" s="748"/>
      <c r="AKV5" s="748"/>
      <c r="AKW5" s="748"/>
      <c r="AKX5" s="748"/>
      <c r="AKY5" s="748"/>
      <c r="AKZ5" s="748"/>
      <c r="ALA5" s="748"/>
      <c r="ALB5" s="748"/>
      <c r="ALC5" s="747"/>
      <c r="ALD5" s="748"/>
      <c r="ALE5" s="748"/>
      <c r="ALF5" s="748"/>
      <c r="ALG5" s="748"/>
      <c r="ALH5" s="748"/>
      <c r="ALI5" s="748"/>
      <c r="ALJ5" s="748"/>
      <c r="ALK5" s="748"/>
      <c r="ALL5" s="748"/>
      <c r="ALM5" s="748"/>
      <c r="ALN5" s="748"/>
      <c r="ALO5" s="748"/>
      <c r="ALP5" s="748"/>
      <c r="ALQ5" s="748"/>
      <c r="ALR5" s="748"/>
      <c r="ALS5" s="748"/>
      <c r="ALT5" s="748"/>
      <c r="ALU5" s="748"/>
      <c r="ALV5" s="748"/>
      <c r="ALW5" s="748"/>
      <c r="ALX5" s="748"/>
      <c r="ALY5" s="748"/>
      <c r="ALZ5" s="748"/>
      <c r="AMA5" s="748"/>
      <c r="AMB5" s="748"/>
      <c r="AMC5" s="748"/>
      <c r="AMD5" s="748"/>
      <c r="AME5" s="748"/>
      <c r="AMF5" s="748"/>
      <c r="AMG5" s="748"/>
      <c r="AMH5" s="747"/>
      <c r="AMI5" s="748"/>
      <c r="AMJ5" s="748"/>
      <c r="AMK5" s="748"/>
      <c r="AML5" s="748"/>
      <c r="AMM5" s="748"/>
      <c r="AMN5" s="748"/>
      <c r="AMO5" s="748"/>
      <c r="AMP5" s="748"/>
      <c r="AMQ5" s="748"/>
      <c r="AMR5" s="748"/>
      <c r="AMS5" s="748"/>
      <c r="AMT5" s="748"/>
      <c r="AMU5" s="748"/>
      <c r="AMV5" s="748"/>
      <c r="AMW5" s="748"/>
      <c r="AMX5" s="748"/>
      <c r="AMY5" s="748"/>
      <c r="AMZ5" s="748"/>
      <c r="ANA5" s="748"/>
      <c r="ANB5" s="748"/>
      <c r="ANC5" s="748"/>
      <c r="AND5" s="748"/>
      <c r="ANE5" s="748"/>
      <c r="ANF5" s="748"/>
      <c r="ANG5" s="748"/>
      <c r="ANH5" s="748"/>
      <c r="ANI5" s="748"/>
      <c r="ANJ5" s="748"/>
      <c r="ANK5" s="748"/>
      <c r="ANL5" s="748"/>
      <c r="ANM5" s="747"/>
      <c r="ANN5" s="748"/>
      <c r="ANO5" s="748"/>
      <c r="ANP5" s="748"/>
      <c r="ANQ5" s="748"/>
      <c r="ANR5" s="748"/>
      <c r="ANS5" s="748"/>
      <c r="ANT5" s="748"/>
      <c r="ANU5" s="748"/>
      <c r="ANV5" s="748"/>
      <c r="ANW5" s="748"/>
      <c r="ANX5" s="748"/>
      <c r="ANY5" s="748"/>
      <c r="ANZ5" s="748"/>
      <c r="AOA5" s="748"/>
      <c r="AOB5" s="748"/>
      <c r="AOC5" s="748"/>
      <c r="AOD5" s="748"/>
      <c r="AOE5" s="748"/>
      <c r="AOF5" s="748"/>
      <c r="AOG5" s="748"/>
      <c r="AOH5" s="748"/>
      <c r="AOI5" s="748"/>
      <c r="AOJ5" s="748"/>
      <c r="AOK5" s="748"/>
      <c r="AOL5" s="748"/>
      <c r="AOM5" s="748"/>
      <c r="AON5" s="748"/>
      <c r="AOO5" s="748"/>
      <c r="AOP5" s="748"/>
      <c r="AOQ5" s="748"/>
      <c r="AOR5" s="747"/>
      <c r="AOS5" s="748"/>
      <c r="AOT5" s="748"/>
      <c r="AOU5" s="748"/>
      <c r="AOV5" s="748"/>
      <c r="AOW5" s="748"/>
      <c r="AOX5" s="748"/>
      <c r="AOY5" s="748"/>
      <c r="AOZ5" s="748"/>
      <c r="APA5" s="748"/>
      <c r="APB5" s="748"/>
      <c r="APC5" s="748"/>
      <c r="APD5" s="748"/>
      <c r="APE5" s="748"/>
      <c r="APF5" s="748"/>
      <c r="APG5" s="748"/>
      <c r="APH5" s="748"/>
      <c r="API5" s="748"/>
      <c r="APJ5" s="748"/>
      <c r="APK5" s="748"/>
      <c r="APL5" s="748"/>
      <c r="APM5" s="748"/>
      <c r="APN5" s="748"/>
      <c r="APO5" s="748"/>
      <c r="APP5" s="748"/>
      <c r="APQ5" s="748"/>
      <c r="APR5" s="748"/>
      <c r="APS5" s="748"/>
      <c r="APT5" s="748"/>
      <c r="APU5" s="748"/>
      <c r="APV5" s="748"/>
      <c r="APW5" s="747"/>
      <c r="APX5" s="748"/>
      <c r="APY5" s="748"/>
      <c r="APZ5" s="748"/>
      <c r="AQA5" s="748"/>
      <c r="AQB5" s="748"/>
      <c r="AQC5" s="748"/>
      <c r="AQD5" s="748"/>
      <c r="AQE5" s="748"/>
      <c r="AQF5" s="748"/>
      <c r="AQG5" s="748"/>
      <c r="AQH5" s="748"/>
      <c r="AQI5" s="748"/>
      <c r="AQJ5" s="748"/>
      <c r="AQK5" s="748"/>
      <c r="AQL5" s="748"/>
      <c r="AQM5" s="748"/>
      <c r="AQN5" s="748"/>
      <c r="AQO5" s="748"/>
      <c r="AQP5" s="748"/>
      <c r="AQQ5" s="748"/>
      <c r="AQR5" s="748"/>
      <c r="AQS5" s="748"/>
      <c r="AQT5" s="748"/>
      <c r="AQU5" s="748"/>
      <c r="AQV5" s="748"/>
      <c r="AQW5" s="748"/>
      <c r="AQX5" s="748"/>
      <c r="AQY5" s="748"/>
      <c r="AQZ5" s="748"/>
      <c r="ARA5" s="748"/>
      <c r="ARB5" s="747"/>
      <c r="ARC5" s="748"/>
      <c r="ARD5" s="748"/>
      <c r="ARE5" s="748"/>
      <c r="ARF5" s="748"/>
      <c r="ARG5" s="748"/>
      <c r="ARH5" s="748"/>
      <c r="ARI5" s="748"/>
      <c r="ARJ5" s="748"/>
      <c r="ARK5" s="748"/>
      <c r="ARL5" s="748"/>
      <c r="ARM5" s="748"/>
      <c r="ARN5" s="748"/>
      <c r="ARO5" s="748"/>
      <c r="ARP5" s="748"/>
      <c r="ARQ5" s="748"/>
      <c r="ARR5" s="748"/>
      <c r="ARS5" s="748"/>
      <c r="ART5" s="748"/>
      <c r="ARU5" s="748"/>
      <c r="ARV5" s="748"/>
      <c r="ARW5" s="748"/>
      <c r="ARX5" s="748"/>
      <c r="ARY5" s="748"/>
      <c r="ARZ5" s="748"/>
      <c r="ASA5" s="748"/>
      <c r="ASB5" s="748"/>
      <c r="ASC5" s="748"/>
      <c r="ASD5" s="748"/>
      <c r="ASE5" s="748"/>
      <c r="ASF5" s="748"/>
      <c r="ASG5" s="747"/>
      <c r="ASH5" s="748"/>
      <c r="ASI5" s="748"/>
      <c r="ASJ5" s="748"/>
      <c r="ASK5" s="748"/>
      <c r="ASL5" s="748"/>
      <c r="ASM5" s="748"/>
      <c r="ASN5" s="748"/>
      <c r="ASO5" s="748"/>
      <c r="ASP5" s="748"/>
      <c r="ASQ5" s="748"/>
      <c r="ASR5" s="748"/>
      <c r="ASS5" s="748"/>
      <c r="AST5" s="748"/>
      <c r="ASU5" s="748"/>
      <c r="ASV5" s="748"/>
      <c r="ASW5" s="748"/>
      <c r="ASX5" s="748"/>
      <c r="ASY5" s="748"/>
      <c r="ASZ5" s="748"/>
      <c r="ATA5" s="748"/>
      <c r="ATB5" s="748"/>
      <c r="ATC5" s="748"/>
      <c r="ATD5" s="748"/>
      <c r="ATE5" s="748"/>
      <c r="ATF5" s="748"/>
      <c r="ATG5" s="748"/>
      <c r="ATH5" s="748"/>
      <c r="ATI5" s="748"/>
      <c r="ATJ5" s="748"/>
      <c r="ATK5" s="748"/>
      <c r="ATL5" s="747"/>
      <c r="ATM5" s="748"/>
      <c r="ATN5" s="748"/>
      <c r="ATO5" s="748"/>
      <c r="ATP5" s="748"/>
      <c r="ATQ5" s="748"/>
      <c r="ATR5" s="748"/>
      <c r="ATS5" s="748"/>
      <c r="ATT5" s="748"/>
      <c r="ATU5" s="748"/>
      <c r="ATV5" s="748"/>
      <c r="ATW5" s="748"/>
      <c r="ATX5" s="748"/>
      <c r="ATY5" s="748"/>
      <c r="ATZ5" s="748"/>
      <c r="AUA5" s="748"/>
      <c r="AUB5" s="748"/>
      <c r="AUC5" s="748"/>
      <c r="AUD5" s="748"/>
      <c r="AUE5" s="748"/>
      <c r="AUF5" s="748"/>
      <c r="AUG5" s="748"/>
      <c r="AUH5" s="748"/>
      <c r="AUI5" s="748"/>
      <c r="AUJ5" s="748"/>
      <c r="AUK5" s="748"/>
      <c r="AUL5" s="748"/>
      <c r="AUM5" s="748"/>
      <c r="AUN5" s="748"/>
      <c r="AUO5" s="748"/>
      <c r="AUP5" s="748"/>
      <c r="AUQ5" s="747"/>
      <c r="AUR5" s="748"/>
      <c r="AUS5" s="748"/>
      <c r="AUT5" s="748"/>
      <c r="AUU5" s="748"/>
      <c r="AUV5" s="748"/>
      <c r="AUW5" s="748"/>
      <c r="AUX5" s="748"/>
      <c r="AUY5" s="748"/>
      <c r="AUZ5" s="748"/>
      <c r="AVA5" s="748"/>
      <c r="AVB5" s="748"/>
      <c r="AVC5" s="748"/>
      <c r="AVD5" s="748"/>
      <c r="AVE5" s="748"/>
      <c r="AVF5" s="748"/>
      <c r="AVG5" s="748"/>
      <c r="AVH5" s="748"/>
      <c r="AVI5" s="748"/>
      <c r="AVJ5" s="748"/>
      <c r="AVK5" s="748"/>
      <c r="AVL5" s="748"/>
      <c r="AVM5" s="748"/>
      <c r="AVN5" s="748"/>
      <c r="AVO5" s="748"/>
      <c r="AVP5" s="748"/>
      <c r="AVQ5" s="748"/>
      <c r="AVR5" s="748"/>
      <c r="AVS5" s="748"/>
      <c r="AVT5" s="748"/>
      <c r="AVU5" s="748"/>
      <c r="AVV5" s="747"/>
      <c r="AVW5" s="748"/>
      <c r="AVX5" s="748"/>
      <c r="AVY5" s="748"/>
      <c r="AVZ5" s="748"/>
      <c r="AWA5" s="748"/>
      <c r="AWB5" s="748"/>
      <c r="AWC5" s="748"/>
      <c r="AWD5" s="748"/>
      <c r="AWE5" s="748"/>
      <c r="AWF5" s="748"/>
      <c r="AWG5" s="748"/>
      <c r="AWH5" s="748"/>
      <c r="AWI5" s="748"/>
      <c r="AWJ5" s="748"/>
      <c r="AWK5" s="748"/>
      <c r="AWL5" s="748"/>
      <c r="AWM5" s="748"/>
      <c r="AWN5" s="748"/>
      <c r="AWO5" s="748"/>
      <c r="AWP5" s="748"/>
      <c r="AWQ5" s="748"/>
      <c r="AWR5" s="748"/>
      <c r="AWS5" s="748"/>
      <c r="AWT5" s="748"/>
      <c r="AWU5" s="748"/>
      <c r="AWV5" s="748"/>
      <c r="AWW5" s="748"/>
      <c r="AWX5" s="748"/>
      <c r="AWY5" s="748"/>
      <c r="AWZ5" s="748"/>
      <c r="AXA5" s="747"/>
      <c r="AXB5" s="748"/>
      <c r="AXC5" s="748"/>
      <c r="AXD5" s="748"/>
      <c r="AXE5" s="748"/>
      <c r="AXF5" s="748"/>
      <c r="AXG5" s="748"/>
      <c r="AXH5" s="748"/>
      <c r="AXI5" s="748"/>
      <c r="AXJ5" s="748"/>
      <c r="AXK5" s="748"/>
      <c r="AXL5" s="748"/>
      <c r="AXM5" s="748"/>
      <c r="AXN5" s="748"/>
      <c r="AXO5" s="748"/>
      <c r="AXP5" s="748"/>
      <c r="AXQ5" s="748"/>
      <c r="AXR5" s="748"/>
      <c r="AXS5" s="748"/>
      <c r="AXT5" s="748"/>
      <c r="AXU5" s="748"/>
      <c r="AXV5" s="748"/>
      <c r="AXW5" s="748"/>
      <c r="AXX5" s="748"/>
      <c r="AXY5" s="748"/>
      <c r="AXZ5" s="748"/>
      <c r="AYA5" s="748"/>
      <c r="AYB5" s="748"/>
      <c r="AYC5" s="748"/>
      <c r="AYD5" s="748"/>
      <c r="AYE5" s="748"/>
      <c r="AYF5" s="747"/>
      <c r="AYG5" s="748"/>
      <c r="AYH5" s="748"/>
      <c r="AYI5" s="748"/>
      <c r="AYJ5" s="748"/>
      <c r="AYK5" s="748"/>
      <c r="AYL5" s="748"/>
      <c r="AYM5" s="748"/>
      <c r="AYN5" s="748"/>
      <c r="AYO5" s="748"/>
      <c r="AYP5" s="748"/>
      <c r="AYQ5" s="748"/>
      <c r="AYR5" s="748"/>
      <c r="AYS5" s="748"/>
      <c r="AYT5" s="748"/>
      <c r="AYU5" s="748"/>
      <c r="AYV5" s="748"/>
      <c r="AYW5" s="748"/>
      <c r="AYX5" s="748"/>
      <c r="AYY5" s="748"/>
      <c r="AYZ5" s="748"/>
      <c r="AZA5" s="748"/>
      <c r="AZB5" s="748"/>
      <c r="AZC5" s="748"/>
      <c r="AZD5" s="748"/>
      <c r="AZE5" s="748"/>
      <c r="AZF5" s="748"/>
      <c r="AZG5" s="748"/>
      <c r="AZH5" s="748"/>
      <c r="AZI5" s="748"/>
      <c r="AZJ5" s="748"/>
      <c r="AZK5" s="747"/>
      <c r="AZL5" s="748"/>
      <c r="AZM5" s="748"/>
      <c r="AZN5" s="748"/>
      <c r="AZO5" s="748"/>
      <c r="AZP5" s="748"/>
      <c r="AZQ5" s="748"/>
      <c r="AZR5" s="748"/>
      <c r="AZS5" s="748"/>
      <c r="AZT5" s="748"/>
      <c r="AZU5" s="748"/>
      <c r="AZV5" s="748"/>
      <c r="AZW5" s="748"/>
      <c r="AZX5" s="748"/>
      <c r="AZY5" s="748"/>
      <c r="AZZ5" s="748"/>
      <c r="BAA5" s="748"/>
      <c r="BAB5" s="748"/>
      <c r="BAC5" s="748"/>
      <c r="BAD5" s="748"/>
      <c r="BAE5" s="748"/>
      <c r="BAF5" s="748"/>
      <c r="BAG5" s="748"/>
      <c r="BAH5" s="748"/>
      <c r="BAI5" s="748"/>
      <c r="BAJ5" s="748"/>
      <c r="BAK5" s="748"/>
      <c r="BAL5" s="748"/>
      <c r="BAM5" s="748"/>
      <c r="BAN5" s="748"/>
      <c r="BAO5" s="748"/>
      <c r="BAP5" s="747"/>
      <c r="BAQ5" s="748"/>
      <c r="BAR5" s="748"/>
      <c r="BAS5" s="748"/>
      <c r="BAT5" s="748"/>
      <c r="BAU5" s="748"/>
      <c r="BAV5" s="748"/>
      <c r="BAW5" s="748"/>
      <c r="BAX5" s="748"/>
      <c r="BAY5" s="748"/>
      <c r="BAZ5" s="748"/>
      <c r="BBA5" s="748"/>
      <c r="BBB5" s="748"/>
      <c r="BBC5" s="748"/>
      <c r="BBD5" s="748"/>
      <c r="BBE5" s="748"/>
      <c r="BBF5" s="748"/>
      <c r="BBG5" s="748"/>
      <c r="BBH5" s="748"/>
      <c r="BBI5" s="748"/>
      <c r="BBJ5" s="748"/>
      <c r="BBK5" s="748"/>
      <c r="BBL5" s="748"/>
      <c r="BBM5" s="748"/>
      <c r="BBN5" s="748"/>
      <c r="BBO5" s="748"/>
      <c r="BBP5" s="748"/>
      <c r="BBQ5" s="748"/>
      <c r="BBR5" s="748"/>
      <c r="BBS5" s="748"/>
      <c r="BBT5" s="748"/>
      <c r="BBU5" s="747"/>
      <c r="BBV5" s="748"/>
      <c r="BBW5" s="748"/>
      <c r="BBX5" s="748"/>
      <c r="BBY5" s="748"/>
      <c r="BBZ5" s="748"/>
      <c r="BCA5" s="748"/>
      <c r="BCB5" s="748"/>
      <c r="BCC5" s="748"/>
      <c r="BCD5" s="748"/>
      <c r="BCE5" s="748"/>
      <c r="BCF5" s="748"/>
      <c r="BCG5" s="748"/>
      <c r="BCH5" s="748"/>
      <c r="BCI5" s="748"/>
      <c r="BCJ5" s="748"/>
      <c r="BCK5" s="748"/>
      <c r="BCL5" s="748"/>
      <c r="BCM5" s="748"/>
      <c r="BCN5" s="748"/>
      <c r="BCO5" s="748"/>
      <c r="BCP5" s="748"/>
      <c r="BCQ5" s="748"/>
      <c r="BCR5" s="748"/>
      <c r="BCS5" s="748"/>
      <c r="BCT5" s="748"/>
      <c r="BCU5" s="748"/>
      <c r="BCV5" s="748"/>
      <c r="BCW5" s="748"/>
      <c r="BCX5" s="748"/>
      <c r="BCY5" s="748"/>
      <c r="BCZ5" s="747"/>
      <c r="BDA5" s="748"/>
      <c r="BDB5" s="748"/>
      <c r="BDC5" s="748"/>
      <c r="BDD5" s="748"/>
      <c r="BDE5" s="748"/>
      <c r="BDF5" s="748"/>
      <c r="BDG5" s="748"/>
      <c r="BDH5" s="748"/>
      <c r="BDI5" s="748"/>
      <c r="BDJ5" s="748"/>
      <c r="BDK5" s="748"/>
      <c r="BDL5" s="748"/>
      <c r="BDM5" s="748"/>
      <c r="BDN5" s="748"/>
      <c r="BDO5" s="748"/>
      <c r="BDP5" s="748"/>
      <c r="BDQ5" s="748"/>
      <c r="BDR5" s="748"/>
      <c r="BDS5" s="748"/>
      <c r="BDT5" s="748"/>
      <c r="BDU5" s="748"/>
      <c r="BDV5" s="748"/>
      <c r="BDW5" s="748"/>
      <c r="BDX5" s="748"/>
      <c r="BDY5" s="748"/>
      <c r="BDZ5" s="748"/>
      <c r="BEA5" s="748"/>
      <c r="BEB5" s="748"/>
      <c r="BEC5" s="748"/>
      <c r="BED5" s="748"/>
      <c r="BEE5" s="747"/>
      <c r="BEF5" s="748"/>
      <c r="BEG5" s="748"/>
      <c r="BEH5" s="748"/>
      <c r="BEI5" s="748"/>
      <c r="BEJ5" s="748"/>
      <c r="BEK5" s="748"/>
      <c r="BEL5" s="748"/>
      <c r="BEM5" s="748"/>
      <c r="BEN5" s="748"/>
      <c r="BEO5" s="748"/>
      <c r="BEP5" s="748"/>
      <c r="BEQ5" s="748"/>
      <c r="BER5" s="748"/>
      <c r="BES5" s="748"/>
      <c r="BET5" s="748"/>
      <c r="BEU5" s="748"/>
      <c r="BEV5" s="748"/>
      <c r="BEW5" s="748"/>
      <c r="BEX5" s="748"/>
      <c r="BEY5" s="748"/>
      <c r="BEZ5" s="748"/>
      <c r="BFA5" s="748"/>
      <c r="BFB5" s="748"/>
      <c r="BFC5" s="748"/>
      <c r="BFD5" s="748"/>
      <c r="BFE5" s="748"/>
      <c r="BFF5" s="748"/>
      <c r="BFG5" s="748"/>
      <c r="BFH5" s="748"/>
      <c r="BFI5" s="748"/>
      <c r="BFJ5" s="747"/>
      <c r="BFK5" s="748"/>
      <c r="BFL5" s="748"/>
      <c r="BFM5" s="748"/>
      <c r="BFN5" s="748"/>
      <c r="BFO5" s="748"/>
      <c r="BFP5" s="748"/>
      <c r="BFQ5" s="748"/>
      <c r="BFR5" s="748"/>
      <c r="BFS5" s="748"/>
      <c r="BFT5" s="748"/>
      <c r="BFU5" s="748"/>
      <c r="BFV5" s="748"/>
      <c r="BFW5" s="748"/>
      <c r="BFX5" s="748"/>
      <c r="BFY5" s="748"/>
      <c r="BFZ5" s="748"/>
      <c r="BGA5" s="748"/>
      <c r="BGB5" s="748"/>
      <c r="BGC5" s="748"/>
      <c r="BGD5" s="748"/>
      <c r="BGE5" s="748"/>
      <c r="BGF5" s="748"/>
      <c r="BGG5" s="748"/>
      <c r="BGH5" s="748"/>
      <c r="BGI5" s="748"/>
      <c r="BGJ5" s="748"/>
      <c r="BGK5" s="748"/>
      <c r="BGL5" s="748"/>
      <c r="BGM5" s="748"/>
      <c r="BGN5" s="748"/>
      <c r="BGO5" s="747"/>
      <c r="BGP5" s="748"/>
      <c r="BGQ5" s="748"/>
      <c r="BGR5" s="748"/>
      <c r="BGS5" s="748"/>
      <c r="BGT5" s="748"/>
      <c r="BGU5" s="748"/>
      <c r="BGV5" s="748"/>
      <c r="BGW5" s="748"/>
      <c r="BGX5" s="748"/>
      <c r="BGY5" s="748"/>
      <c r="BGZ5" s="748"/>
      <c r="BHA5" s="748"/>
      <c r="BHB5" s="748"/>
      <c r="BHC5" s="748"/>
      <c r="BHD5" s="748"/>
      <c r="BHE5" s="748"/>
      <c r="BHF5" s="748"/>
      <c r="BHG5" s="748"/>
      <c r="BHH5" s="748"/>
      <c r="BHI5" s="748"/>
      <c r="BHJ5" s="748"/>
      <c r="BHK5" s="748"/>
      <c r="BHL5" s="748"/>
      <c r="BHM5" s="748"/>
      <c r="BHN5" s="748"/>
      <c r="BHO5" s="748"/>
      <c r="BHP5" s="748"/>
      <c r="BHQ5" s="748"/>
      <c r="BHR5" s="748"/>
      <c r="BHS5" s="748"/>
      <c r="BHT5" s="747"/>
      <c r="BHU5" s="748"/>
      <c r="BHV5" s="748"/>
      <c r="BHW5" s="748"/>
      <c r="BHX5" s="748"/>
      <c r="BHY5" s="748"/>
      <c r="BHZ5" s="748"/>
      <c r="BIA5" s="748"/>
      <c r="BIB5" s="748"/>
      <c r="BIC5" s="748"/>
      <c r="BID5" s="748"/>
      <c r="BIE5" s="748"/>
      <c r="BIF5" s="748"/>
      <c r="BIG5" s="748"/>
      <c r="BIH5" s="748"/>
      <c r="BII5" s="748"/>
      <c r="BIJ5" s="748"/>
      <c r="BIK5" s="748"/>
      <c r="BIL5" s="748"/>
      <c r="BIM5" s="748"/>
      <c r="BIN5" s="748"/>
      <c r="BIO5" s="748"/>
      <c r="BIP5" s="748"/>
      <c r="BIQ5" s="748"/>
      <c r="BIR5" s="748"/>
      <c r="BIS5" s="748"/>
      <c r="BIT5" s="748"/>
      <c r="BIU5" s="748"/>
      <c r="BIV5" s="748"/>
      <c r="BIW5" s="748"/>
      <c r="BIX5" s="748"/>
      <c r="BIY5" s="747"/>
      <c r="BIZ5" s="748"/>
      <c r="BJA5" s="748"/>
      <c r="BJB5" s="748"/>
      <c r="BJC5" s="748"/>
      <c r="BJD5" s="748"/>
      <c r="BJE5" s="748"/>
      <c r="BJF5" s="748"/>
      <c r="BJG5" s="748"/>
      <c r="BJH5" s="748"/>
      <c r="BJI5" s="748"/>
      <c r="BJJ5" s="748"/>
      <c r="BJK5" s="748"/>
      <c r="BJL5" s="748"/>
      <c r="BJM5" s="748"/>
      <c r="BJN5" s="748"/>
      <c r="BJO5" s="748"/>
      <c r="BJP5" s="748"/>
      <c r="BJQ5" s="748"/>
      <c r="BJR5" s="748"/>
      <c r="BJS5" s="748"/>
      <c r="BJT5" s="748"/>
      <c r="BJU5" s="748"/>
      <c r="BJV5" s="748"/>
      <c r="BJW5" s="748"/>
      <c r="BJX5" s="748"/>
      <c r="BJY5" s="748"/>
      <c r="BJZ5" s="748"/>
      <c r="BKA5" s="748"/>
      <c r="BKB5" s="748"/>
      <c r="BKC5" s="748"/>
      <c r="BKD5" s="747"/>
      <c r="BKE5" s="748"/>
      <c r="BKF5" s="748"/>
      <c r="BKG5" s="748"/>
      <c r="BKH5" s="748"/>
      <c r="BKI5" s="748"/>
      <c r="BKJ5" s="748"/>
      <c r="BKK5" s="748"/>
      <c r="BKL5" s="748"/>
      <c r="BKM5" s="748"/>
      <c r="BKN5" s="748"/>
      <c r="BKO5" s="748"/>
      <c r="BKP5" s="748"/>
      <c r="BKQ5" s="748"/>
      <c r="BKR5" s="748"/>
      <c r="BKS5" s="748"/>
      <c r="BKT5" s="748"/>
      <c r="BKU5" s="748"/>
      <c r="BKV5" s="748"/>
      <c r="BKW5" s="748"/>
      <c r="BKX5" s="748"/>
      <c r="BKY5" s="748"/>
      <c r="BKZ5" s="748"/>
      <c r="BLA5" s="748"/>
      <c r="BLB5" s="748"/>
      <c r="BLC5" s="748"/>
      <c r="BLD5" s="748"/>
      <c r="BLE5" s="748"/>
      <c r="BLF5" s="748"/>
      <c r="BLG5" s="748"/>
      <c r="BLH5" s="748"/>
      <c r="BLI5" s="747"/>
      <c r="BLJ5" s="748"/>
      <c r="BLK5" s="748"/>
      <c r="BLL5" s="748"/>
      <c r="BLM5" s="748"/>
      <c r="BLN5" s="748"/>
      <c r="BLO5" s="748"/>
      <c r="BLP5" s="748"/>
      <c r="BLQ5" s="748"/>
      <c r="BLR5" s="748"/>
      <c r="BLS5" s="748"/>
      <c r="BLT5" s="748"/>
      <c r="BLU5" s="748"/>
      <c r="BLV5" s="748"/>
      <c r="BLW5" s="748"/>
      <c r="BLX5" s="748"/>
      <c r="BLY5" s="748"/>
      <c r="BLZ5" s="748"/>
      <c r="BMA5" s="748"/>
      <c r="BMB5" s="748"/>
      <c r="BMC5" s="748"/>
      <c r="BMD5" s="748"/>
      <c r="BME5" s="748"/>
      <c r="BMF5" s="748"/>
      <c r="BMG5" s="748"/>
      <c r="BMH5" s="748"/>
      <c r="BMI5" s="748"/>
      <c r="BMJ5" s="748"/>
      <c r="BMK5" s="748"/>
      <c r="BML5" s="748"/>
      <c r="BMM5" s="748"/>
      <c r="BMN5" s="747"/>
      <c r="BMO5" s="748"/>
      <c r="BMP5" s="748"/>
      <c r="BMQ5" s="748"/>
      <c r="BMR5" s="748"/>
      <c r="BMS5" s="748"/>
      <c r="BMT5" s="748"/>
      <c r="BMU5" s="748"/>
      <c r="BMV5" s="748"/>
      <c r="BMW5" s="748"/>
      <c r="BMX5" s="748"/>
      <c r="BMY5" s="748"/>
      <c r="BMZ5" s="748"/>
      <c r="BNA5" s="748"/>
      <c r="BNB5" s="748"/>
      <c r="BNC5" s="748"/>
      <c r="BND5" s="748"/>
      <c r="BNE5" s="748"/>
      <c r="BNF5" s="748"/>
      <c r="BNG5" s="748"/>
      <c r="BNH5" s="748"/>
      <c r="BNI5" s="748"/>
      <c r="BNJ5" s="748"/>
      <c r="BNK5" s="748"/>
      <c r="BNL5" s="748"/>
      <c r="BNM5" s="748"/>
      <c r="BNN5" s="748"/>
      <c r="BNO5" s="748"/>
      <c r="BNP5" s="748"/>
      <c r="BNQ5" s="748"/>
      <c r="BNR5" s="748"/>
      <c r="BNS5" s="747"/>
      <c r="BNT5" s="748"/>
      <c r="BNU5" s="748"/>
      <c r="BNV5" s="748"/>
      <c r="BNW5" s="748"/>
      <c r="BNX5" s="748"/>
      <c r="BNY5" s="748"/>
      <c r="BNZ5" s="748"/>
      <c r="BOA5" s="748"/>
      <c r="BOB5" s="748"/>
      <c r="BOC5" s="748"/>
      <c r="BOD5" s="748"/>
      <c r="BOE5" s="748"/>
      <c r="BOF5" s="748"/>
      <c r="BOG5" s="748"/>
      <c r="BOH5" s="748"/>
      <c r="BOI5" s="748"/>
      <c r="BOJ5" s="748"/>
      <c r="BOK5" s="748"/>
      <c r="BOL5" s="748"/>
      <c r="BOM5" s="748"/>
      <c r="BON5" s="748"/>
      <c r="BOO5" s="748"/>
      <c r="BOP5" s="748"/>
      <c r="BOQ5" s="748"/>
      <c r="BOR5" s="748"/>
      <c r="BOS5" s="748"/>
      <c r="BOT5" s="748"/>
      <c r="BOU5" s="748"/>
      <c r="BOV5" s="748"/>
      <c r="BOW5" s="748"/>
      <c r="BOX5" s="747"/>
      <c r="BOY5" s="748"/>
      <c r="BOZ5" s="748"/>
      <c r="BPA5" s="748"/>
      <c r="BPB5" s="748"/>
      <c r="BPC5" s="748"/>
      <c r="BPD5" s="748"/>
      <c r="BPE5" s="748"/>
      <c r="BPF5" s="748"/>
      <c r="BPG5" s="748"/>
      <c r="BPH5" s="748"/>
      <c r="BPI5" s="748"/>
      <c r="BPJ5" s="748"/>
      <c r="BPK5" s="748"/>
      <c r="BPL5" s="748"/>
      <c r="BPM5" s="748"/>
      <c r="BPN5" s="748"/>
      <c r="BPO5" s="748"/>
      <c r="BPP5" s="748"/>
      <c r="BPQ5" s="748"/>
      <c r="BPR5" s="748"/>
      <c r="BPS5" s="748"/>
      <c r="BPT5" s="748"/>
      <c r="BPU5" s="748"/>
      <c r="BPV5" s="748"/>
      <c r="BPW5" s="748"/>
      <c r="BPX5" s="748"/>
      <c r="BPY5" s="748"/>
      <c r="BPZ5" s="748"/>
      <c r="BQA5" s="748"/>
      <c r="BQB5" s="748"/>
      <c r="BQC5" s="747"/>
      <c r="BQD5" s="748"/>
      <c r="BQE5" s="748"/>
      <c r="BQF5" s="748"/>
      <c r="BQG5" s="748"/>
      <c r="BQH5" s="748"/>
      <c r="BQI5" s="748"/>
      <c r="BQJ5" s="748"/>
      <c r="BQK5" s="748"/>
      <c r="BQL5" s="748"/>
      <c r="BQM5" s="748"/>
      <c r="BQN5" s="748"/>
      <c r="BQO5" s="748"/>
      <c r="BQP5" s="748"/>
      <c r="BQQ5" s="748"/>
      <c r="BQR5" s="748"/>
      <c r="BQS5" s="748"/>
      <c r="BQT5" s="748"/>
      <c r="BQU5" s="748"/>
      <c r="BQV5" s="748"/>
      <c r="BQW5" s="748"/>
      <c r="BQX5" s="748"/>
      <c r="BQY5" s="748"/>
      <c r="BQZ5" s="748"/>
      <c r="BRA5" s="748"/>
      <c r="BRB5" s="748"/>
      <c r="BRC5" s="748"/>
      <c r="BRD5" s="748"/>
      <c r="BRE5" s="748"/>
      <c r="BRF5" s="748"/>
      <c r="BRG5" s="748"/>
      <c r="BRH5" s="747"/>
      <c r="BRI5" s="748"/>
      <c r="BRJ5" s="748"/>
      <c r="BRK5" s="748"/>
      <c r="BRL5" s="748"/>
      <c r="BRM5" s="748"/>
      <c r="BRN5" s="748"/>
      <c r="BRO5" s="748"/>
      <c r="BRP5" s="748"/>
      <c r="BRQ5" s="748"/>
      <c r="BRR5" s="748"/>
      <c r="BRS5" s="748"/>
      <c r="BRT5" s="748"/>
      <c r="BRU5" s="748"/>
      <c r="BRV5" s="748"/>
      <c r="BRW5" s="748"/>
      <c r="BRX5" s="748"/>
      <c r="BRY5" s="748"/>
      <c r="BRZ5" s="748"/>
      <c r="BSA5" s="748"/>
      <c r="BSB5" s="748"/>
      <c r="BSC5" s="748"/>
      <c r="BSD5" s="748"/>
      <c r="BSE5" s="748"/>
      <c r="BSF5" s="748"/>
      <c r="BSG5" s="748"/>
      <c r="BSH5" s="748"/>
      <c r="BSI5" s="748"/>
      <c r="BSJ5" s="748"/>
      <c r="BSK5" s="748"/>
      <c r="BSL5" s="748"/>
      <c r="BSM5" s="747"/>
      <c r="BSN5" s="748"/>
      <c r="BSO5" s="748"/>
      <c r="BSP5" s="748"/>
      <c r="BSQ5" s="748"/>
      <c r="BSR5" s="748"/>
      <c r="BSS5" s="748"/>
      <c r="BST5" s="748"/>
      <c r="BSU5" s="748"/>
      <c r="BSV5" s="748"/>
      <c r="BSW5" s="748"/>
      <c r="BSX5" s="748"/>
      <c r="BSY5" s="748"/>
      <c r="BSZ5" s="748"/>
      <c r="BTA5" s="748"/>
      <c r="BTB5" s="748"/>
      <c r="BTC5" s="748"/>
      <c r="BTD5" s="748"/>
      <c r="BTE5" s="748"/>
      <c r="BTF5" s="748"/>
      <c r="BTG5" s="748"/>
      <c r="BTH5" s="748"/>
      <c r="BTI5" s="748"/>
      <c r="BTJ5" s="748"/>
      <c r="BTK5" s="748"/>
      <c r="BTL5" s="748"/>
      <c r="BTM5" s="748"/>
      <c r="BTN5" s="748"/>
      <c r="BTO5" s="748"/>
      <c r="BTP5" s="748"/>
      <c r="BTQ5" s="748"/>
      <c r="BTR5" s="747"/>
      <c r="BTS5" s="748"/>
      <c r="BTT5" s="748"/>
      <c r="BTU5" s="748"/>
      <c r="BTV5" s="748"/>
      <c r="BTW5" s="748"/>
      <c r="BTX5" s="748"/>
      <c r="BTY5" s="748"/>
      <c r="BTZ5" s="748"/>
      <c r="BUA5" s="748"/>
      <c r="BUB5" s="748"/>
      <c r="BUC5" s="748"/>
      <c r="BUD5" s="748"/>
      <c r="BUE5" s="748"/>
      <c r="BUF5" s="748"/>
      <c r="BUG5" s="748"/>
      <c r="BUH5" s="748"/>
      <c r="BUI5" s="748"/>
      <c r="BUJ5" s="748"/>
      <c r="BUK5" s="748"/>
      <c r="BUL5" s="748"/>
      <c r="BUM5" s="748"/>
      <c r="BUN5" s="748"/>
      <c r="BUO5" s="748"/>
      <c r="BUP5" s="748"/>
      <c r="BUQ5" s="748"/>
      <c r="BUR5" s="748"/>
      <c r="BUS5" s="748"/>
      <c r="BUT5" s="748"/>
      <c r="BUU5" s="748"/>
      <c r="BUV5" s="748"/>
      <c r="BUW5" s="747"/>
      <c r="BUX5" s="748"/>
      <c r="BUY5" s="748"/>
      <c r="BUZ5" s="748"/>
      <c r="BVA5" s="748"/>
      <c r="BVB5" s="748"/>
      <c r="BVC5" s="748"/>
      <c r="BVD5" s="748"/>
      <c r="BVE5" s="748"/>
      <c r="BVF5" s="748"/>
      <c r="BVG5" s="748"/>
      <c r="BVH5" s="748"/>
      <c r="BVI5" s="748"/>
      <c r="BVJ5" s="748"/>
      <c r="BVK5" s="748"/>
      <c r="BVL5" s="748"/>
      <c r="BVM5" s="748"/>
      <c r="BVN5" s="748"/>
      <c r="BVO5" s="748"/>
      <c r="BVP5" s="748"/>
      <c r="BVQ5" s="748"/>
      <c r="BVR5" s="748"/>
      <c r="BVS5" s="748"/>
      <c r="BVT5" s="748"/>
      <c r="BVU5" s="748"/>
      <c r="BVV5" s="748"/>
      <c r="BVW5" s="748"/>
      <c r="BVX5" s="748"/>
      <c r="BVY5" s="748"/>
      <c r="BVZ5" s="748"/>
      <c r="BWA5" s="748"/>
      <c r="BWB5" s="747"/>
      <c r="BWC5" s="748"/>
      <c r="BWD5" s="748"/>
      <c r="BWE5" s="748"/>
      <c r="BWF5" s="748"/>
      <c r="BWG5" s="748"/>
      <c r="BWH5" s="748"/>
      <c r="BWI5" s="748"/>
      <c r="BWJ5" s="748"/>
      <c r="BWK5" s="748"/>
      <c r="BWL5" s="748"/>
      <c r="BWM5" s="748"/>
      <c r="BWN5" s="748"/>
      <c r="BWO5" s="748"/>
      <c r="BWP5" s="748"/>
      <c r="BWQ5" s="748"/>
      <c r="BWR5" s="748"/>
      <c r="BWS5" s="748"/>
      <c r="BWT5" s="748"/>
      <c r="BWU5" s="748"/>
      <c r="BWV5" s="748"/>
      <c r="BWW5" s="748"/>
      <c r="BWX5" s="748"/>
      <c r="BWY5" s="748"/>
      <c r="BWZ5" s="748"/>
      <c r="BXA5" s="748"/>
      <c r="BXB5" s="748"/>
      <c r="BXC5" s="748"/>
      <c r="BXD5" s="748"/>
      <c r="BXE5" s="748"/>
      <c r="BXF5" s="748"/>
      <c r="BXG5" s="747"/>
      <c r="BXH5" s="748"/>
      <c r="BXI5" s="748"/>
      <c r="BXJ5" s="748"/>
      <c r="BXK5" s="748"/>
      <c r="BXL5" s="748"/>
      <c r="BXM5" s="748"/>
      <c r="BXN5" s="748"/>
      <c r="BXO5" s="748"/>
      <c r="BXP5" s="748"/>
      <c r="BXQ5" s="748"/>
      <c r="BXR5" s="748"/>
      <c r="BXS5" s="748"/>
      <c r="BXT5" s="748"/>
      <c r="BXU5" s="748"/>
      <c r="BXV5" s="748"/>
      <c r="BXW5" s="748"/>
      <c r="BXX5" s="748"/>
      <c r="BXY5" s="748"/>
      <c r="BXZ5" s="748"/>
      <c r="BYA5" s="748"/>
      <c r="BYB5" s="748"/>
      <c r="BYC5" s="748"/>
      <c r="BYD5" s="748"/>
      <c r="BYE5" s="748"/>
      <c r="BYF5" s="748"/>
      <c r="BYG5" s="748"/>
      <c r="BYH5" s="748"/>
      <c r="BYI5" s="748"/>
      <c r="BYJ5" s="748"/>
      <c r="BYK5" s="748"/>
      <c r="BYL5" s="747"/>
      <c r="BYM5" s="748"/>
      <c r="BYN5" s="748"/>
      <c r="BYO5" s="748"/>
      <c r="BYP5" s="748"/>
      <c r="BYQ5" s="748"/>
      <c r="BYR5" s="748"/>
      <c r="BYS5" s="748"/>
      <c r="BYT5" s="748"/>
      <c r="BYU5" s="748"/>
      <c r="BYV5" s="748"/>
      <c r="BYW5" s="748"/>
      <c r="BYX5" s="748"/>
      <c r="BYY5" s="748"/>
      <c r="BYZ5" s="748"/>
      <c r="BZA5" s="748"/>
      <c r="BZB5" s="748"/>
      <c r="BZC5" s="748"/>
      <c r="BZD5" s="748"/>
      <c r="BZE5" s="748"/>
      <c r="BZF5" s="748"/>
      <c r="BZG5" s="748"/>
      <c r="BZH5" s="748"/>
      <c r="BZI5" s="748"/>
      <c r="BZJ5" s="748"/>
      <c r="BZK5" s="748"/>
      <c r="BZL5" s="748"/>
      <c r="BZM5" s="748"/>
      <c r="BZN5" s="748"/>
      <c r="BZO5" s="748"/>
      <c r="BZP5" s="748"/>
      <c r="BZQ5" s="747"/>
      <c r="BZR5" s="748"/>
      <c r="BZS5" s="748"/>
      <c r="BZT5" s="748"/>
      <c r="BZU5" s="748"/>
      <c r="BZV5" s="748"/>
      <c r="BZW5" s="748"/>
      <c r="BZX5" s="748"/>
      <c r="BZY5" s="748"/>
      <c r="BZZ5" s="748"/>
      <c r="CAA5" s="748"/>
      <c r="CAB5" s="748"/>
      <c r="CAC5" s="748"/>
      <c r="CAD5" s="748"/>
      <c r="CAE5" s="748"/>
      <c r="CAF5" s="748"/>
      <c r="CAG5" s="748"/>
      <c r="CAH5" s="748"/>
      <c r="CAI5" s="748"/>
      <c r="CAJ5" s="748"/>
      <c r="CAK5" s="748"/>
      <c r="CAL5" s="748"/>
      <c r="CAM5" s="748"/>
      <c r="CAN5" s="748"/>
      <c r="CAO5" s="748"/>
      <c r="CAP5" s="748"/>
      <c r="CAQ5" s="748"/>
      <c r="CAR5" s="748"/>
      <c r="CAS5" s="748"/>
      <c r="CAT5" s="748"/>
      <c r="CAU5" s="748"/>
      <c r="CAV5" s="747"/>
      <c r="CAW5" s="748"/>
      <c r="CAX5" s="748"/>
      <c r="CAY5" s="748"/>
      <c r="CAZ5" s="748"/>
      <c r="CBA5" s="748"/>
      <c r="CBB5" s="748"/>
      <c r="CBC5" s="748"/>
      <c r="CBD5" s="748"/>
      <c r="CBE5" s="748"/>
      <c r="CBF5" s="748"/>
      <c r="CBG5" s="748"/>
      <c r="CBH5" s="748"/>
      <c r="CBI5" s="748"/>
      <c r="CBJ5" s="748"/>
      <c r="CBK5" s="748"/>
      <c r="CBL5" s="748"/>
      <c r="CBM5" s="748"/>
      <c r="CBN5" s="748"/>
      <c r="CBO5" s="748"/>
      <c r="CBP5" s="748"/>
      <c r="CBQ5" s="748"/>
      <c r="CBR5" s="748"/>
      <c r="CBS5" s="748"/>
      <c r="CBT5" s="748"/>
      <c r="CBU5" s="748"/>
      <c r="CBV5" s="748"/>
      <c r="CBW5" s="748"/>
      <c r="CBX5" s="748"/>
      <c r="CBY5" s="748"/>
      <c r="CBZ5" s="748"/>
      <c r="CCA5" s="747"/>
      <c r="CCB5" s="748"/>
      <c r="CCC5" s="748"/>
      <c r="CCD5" s="748"/>
      <c r="CCE5" s="748"/>
      <c r="CCF5" s="748"/>
      <c r="CCG5" s="748"/>
      <c r="CCH5" s="748"/>
      <c r="CCI5" s="748"/>
      <c r="CCJ5" s="748"/>
      <c r="CCK5" s="748"/>
      <c r="CCL5" s="748"/>
      <c r="CCM5" s="748"/>
      <c r="CCN5" s="748"/>
      <c r="CCO5" s="748"/>
      <c r="CCP5" s="748"/>
      <c r="CCQ5" s="748"/>
      <c r="CCR5" s="748"/>
      <c r="CCS5" s="748"/>
      <c r="CCT5" s="748"/>
      <c r="CCU5" s="748"/>
      <c r="CCV5" s="748"/>
      <c r="CCW5" s="748"/>
      <c r="CCX5" s="748"/>
      <c r="CCY5" s="748"/>
      <c r="CCZ5" s="748"/>
      <c r="CDA5" s="748"/>
      <c r="CDB5" s="748"/>
      <c r="CDC5" s="748"/>
      <c r="CDD5" s="748"/>
      <c r="CDE5" s="748"/>
      <c r="CDF5" s="747"/>
      <c r="CDG5" s="748"/>
      <c r="CDH5" s="748"/>
      <c r="CDI5" s="748"/>
      <c r="CDJ5" s="748"/>
      <c r="CDK5" s="748"/>
      <c r="CDL5" s="748"/>
      <c r="CDM5" s="748"/>
      <c r="CDN5" s="748"/>
      <c r="CDO5" s="748"/>
      <c r="CDP5" s="748"/>
      <c r="CDQ5" s="748"/>
      <c r="CDR5" s="748"/>
      <c r="CDS5" s="748"/>
      <c r="CDT5" s="748"/>
      <c r="CDU5" s="748"/>
      <c r="CDV5" s="748"/>
      <c r="CDW5" s="748"/>
      <c r="CDX5" s="748"/>
      <c r="CDY5" s="748"/>
      <c r="CDZ5" s="748"/>
      <c r="CEA5" s="748"/>
      <c r="CEB5" s="748"/>
      <c r="CEC5" s="748"/>
      <c r="CED5" s="748"/>
      <c r="CEE5" s="748"/>
      <c r="CEF5" s="748"/>
      <c r="CEG5" s="748"/>
      <c r="CEH5" s="748"/>
      <c r="CEI5" s="748"/>
      <c r="CEJ5" s="748"/>
      <c r="CEK5" s="747"/>
      <c r="CEL5" s="748"/>
      <c r="CEM5" s="748"/>
      <c r="CEN5" s="748"/>
      <c r="CEO5" s="748"/>
      <c r="CEP5" s="748"/>
      <c r="CEQ5" s="748"/>
      <c r="CER5" s="748"/>
      <c r="CES5" s="748"/>
      <c r="CET5" s="748"/>
      <c r="CEU5" s="748"/>
      <c r="CEV5" s="748"/>
      <c r="CEW5" s="748"/>
      <c r="CEX5" s="748"/>
      <c r="CEY5" s="748"/>
      <c r="CEZ5" s="748"/>
      <c r="CFA5" s="748"/>
      <c r="CFB5" s="748"/>
      <c r="CFC5" s="748"/>
      <c r="CFD5" s="748"/>
      <c r="CFE5" s="748"/>
      <c r="CFF5" s="748"/>
      <c r="CFG5" s="748"/>
      <c r="CFH5" s="748"/>
      <c r="CFI5" s="748"/>
      <c r="CFJ5" s="748"/>
      <c r="CFK5" s="748"/>
      <c r="CFL5" s="748"/>
      <c r="CFM5" s="748"/>
      <c r="CFN5" s="748"/>
      <c r="CFO5" s="748"/>
      <c r="CFP5" s="747"/>
      <c r="CFQ5" s="748"/>
      <c r="CFR5" s="748"/>
      <c r="CFS5" s="748"/>
      <c r="CFT5" s="748"/>
      <c r="CFU5" s="748"/>
      <c r="CFV5" s="748"/>
      <c r="CFW5" s="748"/>
      <c r="CFX5" s="748"/>
      <c r="CFY5" s="748"/>
      <c r="CFZ5" s="748"/>
      <c r="CGA5" s="748"/>
      <c r="CGB5" s="748"/>
      <c r="CGC5" s="748"/>
      <c r="CGD5" s="748"/>
      <c r="CGE5" s="748"/>
      <c r="CGF5" s="748"/>
      <c r="CGG5" s="748"/>
      <c r="CGH5" s="748"/>
      <c r="CGI5" s="748"/>
      <c r="CGJ5" s="748"/>
      <c r="CGK5" s="748"/>
      <c r="CGL5" s="748"/>
      <c r="CGM5" s="748"/>
      <c r="CGN5" s="748"/>
      <c r="CGO5" s="748"/>
      <c r="CGP5" s="748"/>
      <c r="CGQ5" s="748"/>
      <c r="CGR5" s="748"/>
      <c r="CGS5" s="748"/>
      <c r="CGT5" s="748"/>
      <c r="CGU5" s="747"/>
      <c r="CGV5" s="748"/>
      <c r="CGW5" s="748"/>
      <c r="CGX5" s="748"/>
      <c r="CGY5" s="748"/>
      <c r="CGZ5" s="748"/>
      <c r="CHA5" s="748"/>
      <c r="CHB5" s="748"/>
      <c r="CHC5" s="748"/>
      <c r="CHD5" s="748"/>
      <c r="CHE5" s="748"/>
      <c r="CHF5" s="748"/>
      <c r="CHG5" s="748"/>
      <c r="CHH5" s="748"/>
      <c r="CHI5" s="748"/>
      <c r="CHJ5" s="748"/>
      <c r="CHK5" s="748"/>
      <c r="CHL5" s="748"/>
      <c r="CHM5" s="748"/>
      <c r="CHN5" s="748"/>
      <c r="CHO5" s="748"/>
      <c r="CHP5" s="748"/>
      <c r="CHQ5" s="748"/>
      <c r="CHR5" s="748"/>
      <c r="CHS5" s="748"/>
      <c r="CHT5" s="748"/>
      <c r="CHU5" s="748"/>
      <c r="CHV5" s="748"/>
      <c r="CHW5" s="748"/>
      <c r="CHX5" s="748"/>
      <c r="CHY5" s="748"/>
      <c r="CHZ5" s="747"/>
      <c r="CIA5" s="748"/>
      <c r="CIB5" s="748"/>
      <c r="CIC5" s="748"/>
      <c r="CID5" s="748"/>
      <c r="CIE5" s="748"/>
      <c r="CIF5" s="748"/>
      <c r="CIG5" s="748"/>
      <c r="CIH5" s="748"/>
      <c r="CII5" s="748"/>
      <c r="CIJ5" s="748"/>
      <c r="CIK5" s="748"/>
      <c r="CIL5" s="748"/>
      <c r="CIM5" s="748"/>
      <c r="CIN5" s="748"/>
      <c r="CIO5" s="748"/>
      <c r="CIP5" s="748"/>
      <c r="CIQ5" s="748"/>
      <c r="CIR5" s="748"/>
      <c r="CIS5" s="748"/>
      <c r="CIT5" s="748"/>
      <c r="CIU5" s="748"/>
      <c r="CIV5" s="748"/>
      <c r="CIW5" s="748"/>
      <c r="CIX5" s="748"/>
      <c r="CIY5" s="748"/>
      <c r="CIZ5" s="748"/>
      <c r="CJA5" s="748"/>
      <c r="CJB5" s="748"/>
      <c r="CJC5" s="748"/>
      <c r="CJD5" s="748"/>
      <c r="CJE5" s="747"/>
      <c r="CJF5" s="748"/>
      <c r="CJG5" s="748"/>
      <c r="CJH5" s="748"/>
      <c r="CJI5" s="748"/>
      <c r="CJJ5" s="748"/>
      <c r="CJK5" s="748"/>
      <c r="CJL5" s="748"/>
      <c r="CJM5" s="748"/>
      <c r="CJN5" s="748"/>
      <c r="CJO5" s="748"/>
      <c r="CJP5" s="748"/>
      <c r="CJQ5" s="748"/>
      <c r="CJR5" s="748"/>
      <c r="CJS5" s="748"/>
      <c r="CJT5" s="748"/>
      <c r="CJU5" s="748"/>
      <c r="CJV5" s="748"/>
      <c r="CJW5" s="748"/>
      <c r="CJX5" s="748"/>
      <c r="CJY5" s="748"/>
      <c r="CJZ5" s="748"/>
      <c r="CKA5" s="748"/>
      <c r="CKB5" s="748"/>
      <c r="CKC5" s="748"/>
      <c r="CKD5" s="748"/>
      <c r="CKE5" s="748"/>
      <c r="CKF5" s="748"/>
      <c r="CKG5" s="748"/>
      <c r="CKH5" s="748"/>
      <c r="CKI5" s="748"/>
      <c r="CKJ5" s="747"/>
      <c r="CKK5" s="748"/>
      <c r="CKL5" s="748"/>
      <c r="CKM5" s="748"/>
      <c r="CKN5" s="748"/>
      <c r="CKO5" s="748"/>
      <c r="CKP5" s="748"/>
      <c r="CKQ5" s="748"/>
      <c r="CKR5" s="748"/>
      <c r="CKS5" s="748"/>
      <c r="CKT5" s="748"/>
      <c r="CKU5" s="748"/>
      <c r="CKV5" s="748"/>
      <c r="CKW5" s="748"/>
      <c r="CKX5" s="748"/>
      <c r="CKY5" s="748"/>
      <c r="CKZ5" s="748"/>
      <c r="CLA5" s="748"/>
      <c r="CLB5" s="748"/>
      <c r="CLC5" s="748"/>
      <c r="CLD5" s="748"/>
      <c r="CLE5" s="748"/>
      <c r="CLF5" s="748"/>
      <c r="CLG5" s="748"/>
      <c r="CLH5" s="748"/>
      <c r="CLI5" s="748"/>
      <c r="CLJ5" s="748"/>
      <c r="CLK5" s="748"/>
      <c r="CLL5" s="748"/>
      <c r="CLM5" s="748"/>
      <c r="CLN5" s="748"/>
      <c r="CLO5" s="747"/>
      <c r="CLP5" s="748"/>
      <c r="CLQ5" s="748"/>
      <c r="CLR5" s="748"/>
      <c r="CLS5" s="748"/>
      <c r="CLT5" s="748"/>
      <c r="CLU5" s="748"/>
      <c r="CLV5" s="748"/>
      <c r="CLW5" s="748"/>
      <c r="CLX5" s="748"/>
      <c r="CLY5" s="748"/>
      <c r="CLZ5" s="748"/>
      <c r="CMA5" s="748"/>
      <c r="CMB5" s="748"/>
      <c r="CMC5" s="748"/>
      <c r="CMD5" s="748"/>
      <c r="CME5" s="748"/>
      <c r="CMF5" s="748"/>
      <c r="CMG5" s="748"/>
      <c r="CMH5" s="748"/>
      <c r="CMI5" s="748"/>
      <c r="CMJ5" s="748"/>
      <c r="CMK5" s="748"/>
      <c r="CML5" s="748"/>
      <c r="CMM5" s="748"/>
      <c r="CMN5" s="748"/>
      <c r="CMO5" s="748"/>
      <c r="CMP5" s="748"/>
      <c r="CMQ5" s="748"/>
      <c r="CMR5" s="748"/>
      <c r="CMS5" s="748"/>
      <c r="CMT5" s="747"/>
      <c r="CMU5" s="748"/>
      <c r="CMV5" s="748"/>
      <c r="CMW5" s="748"/>
      <c r="CMX5" s="748"/>
      <c r="CMY5" s="748"/>
      <c r="CMZ5" s="748"/>
      <c r="CNA5" s="748"/>
      <c r="CNB5" s="748"/>
      <c r="CNC5" s="748"/>
      <c r="CND5" s="748"/>
      <c r="CNE5" s="748"/>
      <c r="CNF5" s="748"/>
      <c r="CNG5" s="748"/>
      <c r="CNH5" s="748"/>
      <c r="CNI5" s="748"/>
      <c r="CNJ5" s="748"/>
      <c r="CNK5" s="748"/>
      <c r="CNL5" s="748"/>
      <c r="CNM5" s="748"/>
      <c r="CNN5" s="748"/>
      <c r="CNO5" s="748"/>
      <c r="CNP5" s="748"/>
      <c r="CNQ5" s="748"/>
      <c r="CNR5" s="748"/>
      <c r="CNS5" s="748"/>
      <c r="CNT5" s="748"/>
      <c r="CNU5" s="748"/>
      <c r="CNV5" s="748"/>
      <c r="CNW5" s="748"/>
      <c r="CNX5" s="748"/>
      <c r="CNY5" s="747"/>
      <c r="CNZ5" s="748"/>
      <c r="COA5" s="748"/>
      <c r="COB5" s="748"/>
      <c r="COC5" s="748"/>
      <c r="COD5" s="748"/>
      <c r="COE5" s="748"/>
      <c r="COF5" s="748"/>
      <c r="COG5" s="748"/>
      <c r="COH5" s="748"/>
      <c r="COI5" s="748"/>
      <c r="COJ5" s="748"/>
      <c r="COK5" s="748"/>
      <c r="COL5" s="748"/>
      <c r="COM5" s="748"/>
      <c r="CON5" s="748"/>
      <c r="COO5" s="748"/>
      <c r="COP5" s="748"/>
      <c r="COQ5" s="748"/>
      <c r="COR5" s="748"/>
      <c r="COS5" s="748"/>
      <c r="COT5" s="748"/>
      <c r="COU5" s="748"/>
      <c r="COV5" s="748"/>
      <c r="COW5" s="748"/>
      <c r="COX5" s="748"/>
      <c r="COY5" s="748"/>
      <c r="COZ5" s="748"/>
      <c r="CPA5" s="748"/>
      <c r="CPB5" s="748"/>
      <c r="CPC5" s="748"/>
      <c r="CPD5" s="747"/>
      <c r="CPE5" s="748"/>
      <c r="CPF5" s="748"/>
      <c r="CPG5" s="748"/>
      <c r="CPH5" s="748"/>
      <c r="CPI5" s="748"/>
      <c r="CPJ5" s="748"/>
      <c r="CPK5" s="748"/>
      <c r="CPL5" s="748"/>
      <c r="CPM5" s="748"/>
      <c r="CPN5" s="748"/>
      <c r="CPO5" s="748"/>
      <c r="CPP5" s="748"/>
      <c r="CPQ5" s="748"/>
      <c r="CPR5" s="748"/>
      <c r="CPS5" s="748"/>
      <c r="CPT5" s="748"/>
      <c r="CPU5" s="748"/>
      <c r="CPV5" s="748"/>
      <c r="CPW5" s="748"/>
      <c r="CPX5" s="748"/>
      <c r="CPY5" s="748"/>
      <c r="CPZ5" s="748"/>
      <c r="CQA5" s="748"/>
      <c r="CQB5" s="748"/>
      <c r="CQC5" s="748"/>
      <c r="CQD5" s="748"/>
      <c r="CQE5" s="748"/>
      <c r="CQF5" s="748"/>
      <c r="CQG5" s="748"/>
      <c r="CQH5" s="748"/>
      <c r="CQI5" s="747"/>
      <c r="CQJ5" s="748"/>
      <c r="CQK5" s="748"/>
      <c r="CQL5" s="748"/>
      <c r="CQM5" s="748"/>
      <c r="CQN5" s="748"/>
      <c r="CQO5" s="748"/>
      <c r="CQP5" s="748"/>
      <c r="CQQ5" s="748"/>
      <c r="CQR5" s="748"/>
      <c r="CQS5" s="748"/>
      <c r="CQT5" s="748"/>
      <c r="CQU5" s="748"/>
      <c r="CQV5" s="748"/>
      <c r="CQW5" s="748"/>
      <c r="CQX5" s="748"/>
      <c r="CQY5" s="748"/>
      <c r="CQZ5" s="748"/>
      <c r="CRA5" s="748"/>
      <c r="CRB5" s="748"/>
      <c r="CRC5" s="748"/>
      <c r="CRD5" s="748"/>
      <c r="CRE5" s="748"/>
      <c r="CRF5" s="748"/>
      <c r="CRG5" s="748"/>
      <c r="CRH5" s="748"/>
      <c r="CRI5" s="748"/>
      <c r="CRJ5" s="748"/>
      <c r="CRK5" s="748"/>
      <c r="CRL5" s="748"/>
      <c r="CRM5" s="748"/>
      <c r="CRN5" s="747"/>
      <c r="CRO5" s="748"/>
      <c r="CRP5" s="748"/>
      <c r="CRQ5" s="748"/>
      <c r="CRR5" s="748"/>
      <c r="CRS5" s="748"/>
      <c r="CRT5" s="748"/>
      <c r="CRU5" s="748"/>
      <c r="CRV5" s="748"/>
      <c r="CRW5" s="748"/>
      <c r="CRX5" s="748"/>
      <c r="CRY5" s="748"/>
      <c r="CRZ5" s="748"/>
      <c r="CSA5" s="748"/>
      <c r="CSB5" s="748"/>
      <c r="CSC5" s="748"/>
      <c r="CSD5" s="748"/>
      <c r="CSE5" s="748"/>
      <c r="CSF5" s="748"/>
      <c r="CSG5" s="748"/>
      <c r="CSH5" s="748"/>
      <c r="CSI5" s="748"/>
      <c r="CSJ5" s="748"/>
      <c r="CSK5" s="748"/>
      <c r="CSL5" s="748"/>
      <c r="CSM5" s="748"/>
      <c r="CSN5" s="748"/>
      <c r="CSO5" s="748"/>
      <c r="CSP5" s="748"/>
      <c r="CSQ5" s="748"/>
      <c r="CSR5" s="748"/>
      <c r="CSS5" s="747"/>
      <c r="CST5" s="748"/>
      <c r="CSU5" s="748"/>
      <c r="CSV5" s="748"/>
      <c r="CSW5" s="748"/>
      <c r="CSX5" s="748"/>
      <c r="CSY5" s="748"/>
      <c r="CSZ5" s="748"/>
      <c r="CTA5" s="748"/>
      <c r="CTB5" s="748"/>
      <c r="CTC5" s="748"/>
      <c r="CTD5" s="748"/>
      <c r="CTE5" s="748"/>
      <c r="CTF5" s="748"/>
      <c r="CTG5" s="748"/>
      <c r="CTH5" s="748"/>
      <c r="CTI5" s="748"/>
      <c r="CTJ5" s="748"/>
      <c r="CTK5" s="748"/>
      <c r="CTL5" s="748"/>
      <c r="CTM5" s="748"/>
      <c r="CTN5" s="748"/>
      <c r="CTO5" s="748"/>
      <c r="CTP5" s="748"/>
      <c r="CTQ5" s="748"/>
      <c r="CTR5" s="748"/>
      <c r="CTS5" s="748"/>
      <c r="CTT5" s="748"/>
      <c r="CTU5" s="748"/>
      <c r="CTV5" s="748"/>
      <c r="CTW5" s="748"/>
      <c r="CTX5" s="747"/>
      <c r="CTY5" s="748"/>
      <c r="CTZ5" s="748"/>
      <c r="CUA5" s="748"/>
      <c r="CUB5" s="748"/>
      <c r="CUC5" s="748"/>
      <c r="CUD5" s="748"/>
      <c r="CUE5" s="748"/>
      <c r="CUF5" s="748"/>
      <c r="CUG5" s="748"/>
      <c r="CUH5" s="748"/>
      <c r="CUI5" s="748"/>
      <c r="CUJ5" s="748"/>
      <c r="CUK5" s="748"/>
      <c r="CUL5" s="748"/>
      <c r="CUM5" s="748"/>
      <c r="CUN5" s="748"/>
      <c r="CUO5" s="748"/>
      <c r="CUP5" s="748"/>
      <c r="CUQ5" s="748"/>
      <c r="CUR5" s="748"/>
      <c r="CUS5" s="748"/>
      <c r="CUT5" s="748"/>
      <c r="CUU5" s="748"/>
      <c r="CUV5" s="748"/>
      <c r="CUW5" s="748"/>
      <c r="CUX5" s="748"/>
      <c r="CUY5" s="748"/>
      <c r="CUZ5" s="748"/>
      <c r="CVA5" s="748"/>
      <c r="CVB5" s="748"/>
      <c r="CVC5" s="747"/>
      <c r="CVD5" s="748"/>
      <c r="CVE5" s="748"/>
      <c r="CVF5" s="748"/>
      <c r="CVG5" s="748"/>
      <c r="CVH5" s="748"/>
      <c r="CVI5" s="748"/>
      <c r="CVJ5" s="748"/>
      <c r="CVK5" s="748"/>
      <c r="CVL5" s="748"/>
      <c r="CVM5" s="748"/>
      <c r="CVN5" s="748"/>
      <c r="CVO5" s="748"/>
      <c r="CVP5" s="748"/>
      <c r="CVQ5" s="748"/>
      <c r="CVR5" s="748"/>
      <c r="CVS5" s="748"/>
      <c r="CVT5" s="748"/>
      <c r="CVU5" s="748"/>
      <c r="CVV5" s="748"/>
      <c r="CVW5" s="748"/>
      <c r="CVX5" s="748"/>
      <c r="CVY5" s="748"/>
      <c r="CVZ5" s="748"/>
      <c r="CWA5" s="748"/>
      <c r="CWB5" s="748"/>
      <c r="CWC5" s="748"/>
      <c r="CWD5" s="748"/>
      <c r="CWE5" s="748"/>
      <c r="CWF5" s="748"/>
      <c r="CWG5" s="748"/>
      <c r="CWH5" s="747"/>
      <c r="CWI5" s="748"/>
      <c r="CWJ5" s="748"/>
      <c r="CWK5" s="748"/>
      <c r="CWL5" s="748"/>
      <c r="CWM5" s="748"/>
      <c r="CWN5" s="748"/>
      <c r="CWO5" s="748"/>
      <c r="CWP5" s="748"/>
      <c r="CWQ5" s="748"/>
      <c r="CWR5" s="748"/>
      <c r="CWS5" s="748"/>
      <c r="CWT5" s="748"/>
      <c r="CWU5" s="748"/>
      <c r="CWV5" s="748"/>
      <c r="CWW5" s="748"/>
      <c r="CWX5" s="748"/>
      <c r="CWY5" s="748"/>
      <c r="CWZ5" s="748"/>
      <c r="CXA5" s="748"/>
      <c r="CXB5" s="748"/>
      <c r="CXC5" s="748"/>
      <c r="CXD5" s="748"/>
      <c r="CXE5" s="748"/>
      <c r="CXF5" s="748"/>
      <c r="CXG5" s="748"/>
      <c r="CXH5" s="748"/>
      <c r="CXI5" s="748"/>
      <c r="CXJ5" s="748"/>
      <c r="CXK5" s="748"/>
      <c r="CXL5" s="748"/>
      <c r="CXM5" s="747"/>
      <c r="CXN5" s="748"/>
      <c r="CXO5" s="748"/>
      <c r="CXP5" s="748"/>
      <c r="CXQ5" s="748"/>
      <c r="CXR5" s="748"/>
      <c r="CXS5" s="748"/>
      <c r="CXT5" s="748"/>
      <c r="CXU5" s="748"/>
      <c r="CXV5" s="748"/>
      <c r="CXW5" s="748"/>
      <c r="CXX5" s="748"/>
      <c r="CXY5" s="748"/>
      <c r="CXZ5" s="748"/>
      <c r="CYA5" s="748"/>
      <c r="CYB5" s="748"/>
      <c r="CYC5" s="748"/>
      <c r="CYD5" s="748"/>
      <c r="CYE5" s="748"/>
      <c r="CYF5" s="748"/>
      <c r="CYG5" s="748"/>
      <c r="CYH5" s="748"/>
      <c r="CYI5" s="748"/>
      <c r="CYJ5" s="748"/>
      <c r="CYK5" s="748"/>
      <c r="CYL5" s="748"/>
      <c r="CYM5" s="748"/>
      <c r="CYN5" s="748"/>
      <c r="CYO5" s="748"/>
      <c r="CYP5" s="748"/>
      <c r="CYQ5" s="748"/>
      <c r="CYR5" s="747"/>
      <c r="CYS5" s="748"/>
      <c r="CYT5" s="748"/>
      <c r="CYU5" s="748"/>
      <c r="CYV5" s="748"/>
      <c r="CYW5" s="748"/>
      <c r="CYX5" s="748"/>
      <c r="CYY5" s="748"/>
      <c r="CYZ5" s="748"/>
      <c r="CZA5" s="748"/>
      <c r="CZB5" s="748"/>
      <c r="CZC5" s="748"/>
      <c r="CZD5" s="748"/>
      <c r="CZE5" s="748"/>
      <c r="CZF5" s="748"/>
      <c r="CZG5" s="748"/>
      <c r="CZH5" s="748"/>
      <c r="CZI5" s="748"/>
      <c r="CZJ5" s="748"/>
      <c r="CZK5" s="748"/>
      <c r="CZL5" s="748"/>
      <c r="CZM5" s="748"/>
      <c r="CZN5" s="748"/>
      <c r="CZO5" s="748"/>
      <c r="CZP5" s="748"/>
      <c r="CZQ5" s="748"/>
      <c r="CZR5" s="748"/>
      <c r="CZS5" s="748"/>
      <c r="CZT5" s="748"/>
      <c r="CZU5" s="748"/>
      <c r="CZV5" s="748"/>
      <c r="CZW5" s="747"/>
      <c r="CZX5" s="748"/>
      <c r="CZY5" s="748"/>
      <c r="CZZ5" s="748"/>
      <c r="DAA5" s="748"/>
      <c r="DAB5" s="748"/>
      <c r="DAC5" s="748"/>
      <c r="DAD5" s="748"/>
      <c r="DAE5" s="748"/>
      <c r="DAF5" s="748"/>
      <c r="DAG5" s="748"/>
      <c r="DAH5" s="748"/>
      <c r="DAI5" s="748"/>
      <c r="DAJ5" s="748"/>
      <c r="DAK5" s="748"/>
      <c r="DAL5" s="748"/>
      <c r="DAM5" s="748"/>
      <c r="DAN5" s="748"/>
      <c r="DAO5" s="748"/>
      <c r="DAP5" s="748"/>
      <c r="DAQ5" s="748"/>
      <c r="DAR5" s="748"/>
      <c r="DAS5" s="748"/>
      <c r="DAT5" s="748"/>
      <c r="DAU5" s="748"/>
      <c r="DAV5" s="748"/>
      <c r="DAW5" s="748"/>
      <c r="DAX5" s="748"/>
      <c r="DAY5" s="748"/>
      <c r="DAZ5" s="748"/>
      <c r="DBA5" s="748"/>
      <c r="DBB5" s="747"/>
      <c r="DBC5" s="748"/>
      <c r="DBD5" s="748"/>
      <c r="DBE5" s="748"/>
      <c r="DBF5" s="748"/>
      <c r="DBG5" s="748"/>
      <c r="DBH5" s="748"/>
      <c r="DBI5" s="748"/>
      <c r="DBJ5" s="748"/>
      <c r="DBK5" s="748"/>
      <c r="DBL5" s="748"/>
      <c r="DBM5" s="748"/>
      <c r="DBN5" s="748"/>
      <c r="DBO5" s="748"/>
      <c r="DBP5" s="748"/>
      <c r="DBQ5" s="748"/>
      <c r="DBR5" s="748"/>
      <c r="DBS5" s="748"/>
      <c r="DBT5" s="748"/>
      <c r="DBU5" s="748"/>
      <c r="DBV5" s="748"/>
      <c r="DBW5" s="748"/>
      <c r="DBX5" s="748"/>
      <c r="DBY5" s="748"/>
      <c r="DBZ5" s="748"/>
      <c r="DCA5" s="748"/>
      <c r="DCB5" s="748"/>
      <c r="DCC5" s="748"/>
      <c r="DCD5" s="748"/>
      <c r="DCE5" s="748"/>
      <c r="DCF5" s="748"/>
      <c r="DCG5" s="747"/>
      <c r="DCH5" s="748"/>
      <c r="DCI5" s="748"/>
      <c r="DCJ5" s="748"/>
      <c r="DCK5" s="748"/>
      <c r="DCL5" s="748"/>
      <c r="DCM5" s="748"/>
      <c r="DCN5" s="748"/>
      <c r="DCO5" s="748"/>
      <c r="DCP5" s="748"/>
      <c r="DCQ5" s="748"/>
      <c r="DCR5" s="748"/>
      <c r="DCS5" s="748"/>
      <c r="DCT5" s="748"/>
      <c r="DCU5" s="748"/>
      <c r="DCV5" s="748"/>
      <c r="DCW5" s="748"/>
      <c r="DCX5" s="748"/>
      <c r="DCY5" s="748"/>
      <c r="DCZ5" s="748"/>
      <c r="DDA5" s="748"/>
      <c r="DDB5" s="748"/>
      <c r="DDC5" s="748"/>
      <c r="DDD5" s="748"/>
      <c r="DDE5" s="748"/>
      <c r="DDF5" s="748"/>
      <c r="DDG5" s="748"/>
      <c r="DDH5" s="748"/>
      <c r="DDI5" s="748"/>
      <c r="DDJ5" s="748"/>
      <c r="DDK5" s="748"/>
      <c r="DDL5" s="747"/>
      <c r="DDM5" s="748"/>
      <c r="DDN5" s="748"/>
      <c r="DDO5" s="748"/>
      <c r="DDP5" s="748"/>
      <c r="DDQ5" s="748"/>
      <c r="DDR5" s="748"/>
      <c r="DDS5" s="748"/>
      <c r="DDT5" s="748"/>
      <c r="DDU5" s="748"/>
      <c r="DDV5" s="748"/>
      <c r="DDW5" s="748"/>
      <c r="DDX5" s="748"/>
      <c r="DDY5" s="748"/>
      <c r="DDZ5" s="748"/>
      <c r="DEA5" s="748"/>
      <c r="DEB5" s="748"/>
      <c r="DEC5" s="748"/>
      <c r="DED5" s="748"/>
      <c r="DEE5" s="748"/>
      <c r="DEF5" s="748"/>
      <c r="DEG5" s="748"/>
      <c r="DEH5" s="748"/>
      <c r="DEI5" s="748"/>
      <c r="DEJ5" s="748"/>
      <c r="DEK5" s="748"/>
      <c r="DEL5" s="748"/>
      <c r="DEM5" s="748"/>
      <c r="DEN5" s="748"/>
      <c r="DEO5" s="748"/>
      <c r="DEP5" s="748"/>
      <c r="DEQ5" s="747"/>
      <c r="DER5" s="748"/>
      <c r="DES5" s="748"/>
      <c r="DET5" s="748"/>
      <c r="DEU5" s="748"/>
      <c r="DEV5" s="748"/>
      <c r="DEW5" s="748"/>
      <c r="DEX5" s="748"/>
      <c r="DEY5" s="748"/>
      <c r="DEZ5" s="748"/>
      <c r="DFA5" s="748"/>
      <c r="DFB5" s="748"/>
      <c r="DFC5" s="748"/>
      <c r="DFD5" s="748"/>
      <c r="DFE5" s="748"/>
      <c r="DFF5" s="748"/>
      <c r="DFG5" s="748"/>
      <c r="DFH5" s="748"/>
      <c r="DFI5" s="748"/>
      <c r="DFJ5" s="748"/>
      <c r="DFK5" s="748"/>
      <c r="DFL5" s="748"/>
      <c r="DFM5" s="748"/>
      <c r="DFN5" s="748"/>
      <c r="DFO5" s="748"/>
      <c r="DFP5" s="748"/>
      <c r="DFQ5" s="748"/>
      <c r="DFR5" s="748"/>
      <c r="DFS5" s="748"/>
      <c r="DFT5" s="748"/>
      <c r="DFU5" s="748"/>
      <c r="DFV5" s="747"/>
      <c r="DFW5" s="748"/>
      <c r="DFX5" s="748"/>
      <c r="DFY5" s="748"/>
      <c r="DFZ5" s="748"/>
      <c r="DGA5" s="748"/>
      <c r="DGB5" s="748"/>
      <c r="DGC5" s="748"/>
      <c r="DGD5" s="748"/>
      <c r="DGE5" s="748"/>
      <c r="DGF5" s="748"/>
      <c r="DGG5" s="748"/>
      <c r="DGH5" s="748"/>
      <c r="DGI5" s="748"/>
      <c r="DGJ5" s="748"/>
      <c r="DGK5" s="748"/>
      <c r="DGL5" s="748"/>
      <c r="DGM5" s="748"/>
      <c r="DGN5" s="748"/>
      <c r="DGO5" s="748"/>
      <c r="DGP5" s="748"/>
      <c r="DGQ5" s="748"/>
      <c r="DGR5" s="748"/>
      <c r="DGS5" s="748"/>
      <c r="DGT5" s="748"/>
      <c r="DGU5" s="748"/>
      <c r="DGV5" s="748"/>
      <c r="DGW5" s="748"/>
      <c r="DGX5" s="748"/>
      <c r="DGY5" s="748"/>
      <c r="DGZ5" s="748"/>
      <c r="DHA5" s="747"/>
      <c r="DHB5" s="748"/>
      <c r="DHC5" s="748"/>
      <c r="DHD5" s="748"/>
      <c r="DHE5" s="748"/>
      <c r="DHF5" s="748"/>
      <c r="DHG5" s="748"/>
      <c r="DHH5" s="748"/>
      <c r="DHI5" s="748"/>
      <c r="DHJ5" s="748"/>
      <c r="DHK5" s="748"/>
      <c r="DHL5" s="748"/>
      <c r="DHM5" s="748"/>
      <c r="DHN5" s="748"/>
      <c r="DHO5" s="748"/>
      <c r="DHP5" s="748"/>
      <c r="DHQ5" s="748"/>
      <c r="DHR5" s="748"/>
      <c r="DHS5" s="748"/>
      <c r="DHT5" s="748"/>
      <c r="DHU5" s="748"/>
      <c r="DHV5" s="748"/>
      <c r="DHW5" s="748"/>
      <c r="DHX5" s="748"/>
      <c r="DHY5" s="748"/>
      <c r="DHZ5" s="748"/>
      <c r="DIA5" s="748"/>
      <c r="DIB5" s="748"/>
      <c r="DIC5" s="748"/>
      <c r="DID5" s="748"/>
      <c r="DIE5" s="748"/>
      <c r="DIF5" s="747"/>
      <c r="DIG5" s="748"/>
      <c r="DIH5" s="748"/>
      <c r="DII5" s="748"/>
      <c r="DIJ5" s="748"/>
      <c r="DIK5" s="748"/>
      <c r="DIL5" s="748"/>
      <c r="DIM5" s="748"/>
      <c r="DIN5" s="748"/>
      <c r="DIO5" s="748"/>
      <c r="DIP5" s="748"/>
      <c r="DIQ5" s="748"/>
      <c r="DIR5" s="748"/>
      <c r="DIS5" s="748"/>
      <c r="DIT5" s="748"/>
      <c r="DIU5" s="748"/>
      <c r="DIV5" s="748"/>
      <c r="DIW5" s="748"/>
      <c r="DIX5" s="748"/>
      <c r="DIY5" s="748"/>
      <c r="DIZ5" s="748"/>
      <c r="DJA5" s="748"/>
      <c r="DJB5" s="748"/>
      <c r="DJC5" s="748"/>
      <c r="DJD5" s="748"/>
      <c r="DJE5" s="748"/>
      <c r="DJF5" s="748"/>
      <c r="DJG5" s="748"/>
      <c r="DJH5" s="748"/>
      <c r="DJI5" s="748"/>
      <c r="DJJ5" s="748"/>
      <c r="DJK5" s="747"/>
      <c r="DJL5" s="748"/>
      <c r="DJM5" s="748"/>
      <c r="DJN5" s="748"/>
      <c r="DJO5" s="748"/>
      <c r="DJP5" s="748"/>
      <c r="DJQ5" s="748"/>
      <c r="DJR5" s="748"/>
      <c r="DJS5" s="748"/>
      <c r="DJT5" s="748"/>
      <c r="DJU5" s="748"/>
      <c r="DJV5" s="748"/>
      <c r="DJW5" s="748"/>
      <c r="DJX5" s="748"/>
      <c r="DJY5" s="748"/>
      <c r="DJZ5" s="748"/>
      <c r="DKA5" s="748"/>
      <c r="DKB5" s="748"/>
      <c r="DKC5" s="748"/>
      <c r="DKD5" s="748"/>
      <c r="DKE5" s="748"/>
      <c r="DKF5" s="748"/>
      <c r="DKG5" s="748"/>
      <c r="DKH5" s="748"/>
      <c r="DKI5" s="748"/>
      <c r="DKJ5" s="748"/>
      <c r="DKK5" s="748"/>
      <c r="DKL5" s="748"/>
      <c r="DKM5" s="748"/>
      <c r="DKN5" s="748"/>
      <c r="DKO5" s="748"/>
      <c r="DKP5" s="747"/>
      <c r="DKQ5" s="748"/>
      <c r="DKR5" s="748"/>
      <c r="DKS5" s="748"/>
      <c r="DKT5" s="748"/>
      <c r="DKU5" s="748"/>
      <c r="DKV5" s="748"/>
      <c r="DKW5" s="748"/>
      <c r="DKX5" s="748"/>
      <c r="DKY5" s="748"/>
      <c r="DKZ5" s="748"/>
      <c r="DLA5" s="748"/>
      <c r="DLB5" s="748"/>
      <c r="DLC5" s="748"/>
      <c r="DLD5" s="748"/>
      <c r="DLE5" s="748"/>
      <c r="DLF5" s="748"/>
      <c r="DLG5" s="748"/>
      <c r="DLH5" s="748"/>
      <c r="DLI5" s="748"/>
      <c r="DLJ5" s="748"/>
      <c r="DLK5" s="748"/>
      <c r="DLL5" s="748"/>
      <c r="DLM5" s="748"/>
      <c r="DLN5" s="748"/>
      <c r="DLO5" s="748"/>
      <c r="DLP5" s="748"/>
      <c r="DLQ5" s="748"/>
      <c r="DLR5" s="748"/>
      <c r="DLS5" s="748"/>
      <c r="DLT5" s="748"/>
      <c r="DLU5" s="747"/>
      <c r="DLV5" s="748"/>
      <c r="DLW5" s="748"/>
      <c r="DLX5" s="748"/>
      <c r="DLY5" s="748"/>
      <c r="DLZ5" s="748"/>
      <c r="DMA5" s="748"/>
      <c r="DMB5" s="748"/>
      <c r="DMC5" s="748"/>
      <c r="DMD5" s="748"/>
      <c r="DME5" s="748"/>
      <c r="DMF5" s="748"/>
      <c r="DMG5" s="748"/>
      <c r="DMH5" s="748"/>
      <c r="DMI5" s="748"/>
      <c r="DMJ5" s="748"/>
      <c r="DMK5" s="748"/>
      <c r="DML5" s="748"/>
      <c r="DMM5" s="748"/>
      <c r="DMN5" s="748"/>
      <c r="DMO5" s="748"/>
      <c r="DMP5" s="748"/>
      <c r="DMQ5" s="748"/>
      <c r="DMR5" s="748"/>
      <c r="DMS5" s="748"/>
      <c r="DMT5" s="748"/>
      <c r="DMU5" s="748"/>
      <c r="DMV5" s="748"/>
      <c r="DMW5" s="748"/>
      <c r="DMX5" s="748"/>
      <c r="DMY5" s="748"/>
      <c r="DMZ5" s="747"/>
      <c r="DNA5" s="748"/>
      <c r="DNB5" s="748"/>
      <c r="DNC5" s="748"/>
      <c r="DND5" s="748"/>
      <c r="DNE5" s="748"/>
      <c r="DNF5" s="748"/>
      <c r="DNG5" s="748"/>
      <c r="DNH5" s="748"/>
      <c r="DNI5" s="748"/>
      <c r="DNJ5" s="748"/>
      <c r="DNK5" s="748"/>
      <c r="DNL5" s="748"/>
      <c r="DNM5" s="748"/>
      <c r="DNN5" s="748"/>
      <c r="DNO5" s="748"/>
      <c r="DNP5" s="748"/>
      <c r="DNQ5" s="748"/>
      <c r="DNR5" s="748"/>
      <c r="DNS5" s="748"/>
      <c r="DNT5" s="748"/>
      <c r="DNU5" s="748"/>
      <c r="DNV5" s="748"/>
      <c r="DNW5" s="748"/>
      <c r="DNX5" s="748"/>
      <c r="DNY5" s="748"/>
      <c r="DNZ5" s="748"/>
      <c r="DOA5" s="748"/>
      <c r="DOB5" s="748"/>
      <c r="DOC5" s="748"/>
      <c r="DOD5" s="748"/>
      <c r="DOE5" s="747"/>
      <c r="DOF5" s="748"/>
      <c r="DOG5" s="748"/>
      <c r="DOH5" s="748"/>
      <c r="DOI5" s="748"/>
      <c r="DOJ5" s="748"/>
      <c r="DOK5" s="748"/>
      <c r="DOL5" s="748"/>
      <c r="DOM5" s="748"/>
      <c r="DON5" s="748"/>
      <c r="DOO5" s="748"/>
      <c r="DOP5" s="748"/>
      <c r="DOQ5" s="748"/>
      <c r="DOR5" s="748"/>
      <c r="DOS5" s="748"/>
      <c r="DOT5" s="748"/>
      <c r="DOU5" s="748"/>
      <c r="DOV5" s="748"/>
      <c r="DOW5" s="748"/>
      <c r="DOX5" s="748"/>
      <c r="DOY5" s="748"/>
      <c r="DOZ5" s="748"/>
      <c r="DPA5" s="748"/>
      <c r="DPB5" s="748"/>
      <c r="DPC5" s="748"/>
      <c r="DPD5" s="748"/>
      <c r="DPE5" s="748"/>
      <c r="DPF5" s="748"/>
      <c r="DPG5" s="748"/>
      <c r="DPH5" s="748"/>
      <c r="DPI5" s="748"/>
      <c r="DPJ5" s="747"/>
      <c r="DPK5" s="748"/>
      <c r="DPL5" s="748"/>
      <c r="DPM5" s="748"/>
      <c r="DPN5" s="748"/>
      <c r="DPO5" s="748"/>
      <c r="DPP5" s="748"/>
      <c r="DPQ5" s="748"/>
      <c r="DPR5" s="748"/>
      <c r="DPS5" s="748"/>
      <c r="DPT5" s="748"/>
      <c r="DPU5" s="748"/>
      <c r="DPV5" s="748"/>
      <c r="DPW5" s="748"/>
      <c r="DPX5" s="748"/>
      <c r="DPY5" s="748"/>
      <c r="DPZ5" s="748"/>
      <c r="DQA5" s="748"/>
      <c r="DQB5" s="748"/>
      <c r="DQC5" s="748"/>
      <c r="DQD5" s="748"/>
      <c r="DQE5" s="748"/>
      <c r="DQF5" s="748"/>
      <c r="DQG5" s="748"/>
      <c r="DQH5" s="748"/>
      <c r="DQI5" s="748"/>
      <c r="DQJ5" s="748"/>
      <c r="DQK5" s="748"/>
      <c r="DQL5" s="748"/>
      <c r="DQM5" s="748"/>
      <c r="DQN5" s="748"/>
      <c r="DQO5" s="747"/>
      <c r="DQP5" s="748"/>
      <c r="DQQ5" s="748"/>
      <c r="DQR5" s="748"/>
      <c r="DQS5" s="748"/>
      <c r="DQT5" s="748"/>
      <c r="DQU5" s="748"/>
      <c r="DQV5" s="748"/>
      <c r="DQW5" s="748"/>
      <c r="DQX5" s="748"/>
      <c r="DQY5" s="748"/>
      <c r="DQZ5" s="748"/>
      <c r="DRA5" s="748"/>
      <c r="DRB5" s="748"/>
      <c r="DRC5" s="748"/>
      <c r="DRD5" s="748"/>
      <c r="DRE5" s="748"/>
      <c r="DRF5" s="748"/>
      <c r="DRG5" s="748"/>
      <c r="DRH5" s="748"/>
      <c r="DRI5" s="748"/>
      <c r="DRJ5" s="748"/>
      <c r="DRK5" s="748"/>
      <c r="DRL5" s="748"/>
      <c r="DRM5" s="748"/>
      <c r="DRN5" s="748"/>
      <c r="DRO5" s="748"/>
      <c r="DRP5" s="748"/>
      <c r="DRQ5" s="748"/>
      <c r="DRR5" s="748"/>
      <c r="DRS5" s="748"/>
      <c r="DRT5" s="747"/>
      <c r="DRU5" s="748"/>
      <c r="DRV5" s="748"/>
      <c r="DRW5" s="748"/>
      <c r="DRX5" s="748"/>
      <c r="DRY5" s="748"/>
      <c r="DRZ5" s="748"/>
      <c r="DSA5" s="748"/>
      <c r="DSB5" s="748"/>
      <c r="DSC5" s="748"/>
      <c r="DSD5" s="748"/>
      <c r="DSE5" s="748"/>
      <c r="DSF5" s="748"/>
      <c r="DSG5" s="748"/>
      <c r="DSH5" s="748"/>
      <c r="DSI5" s="748"/>
      <c r="DSJ5" s="748"/>
      <c r="DSK5" s="748"/>
      <c r="DSL5" s="748"/>
      <c r="DSM5" s="748"/>
      <c r="DSN5" s="748"/>
      <c r="DSO5" s="748"/>
      <c r="DSP5" s="748"/>
      <c r="DSQ5" s="748"/>
      <c r="DSR5" s="748"/>
      <c r="DSS5" s="748"/>
      <c r="DST5" s="748"/>
      <c r="DSU5" s="748"/>
      <c r="DSV5" s="748"/>
      <c r="DSW5" s="748"/>
      <c r="DSX5" s="748"/>
      <c r="DSY5" s="747"/>
      <c r="DSZ5" s="748"/>
      <c r="DTA5" s="748"/>
      <c r="DTB5" s="748"/>
      <c r="DTC5" s="748"/>
      <c r="DTD5" s="748"/>
      <c r="DTE5" s="748"/>
      <c r="DTF5" s="748"/>
      <c r="DTG5" s="748"/>
      <c r="DTH5" s="748"/>
      <c r="DTI5" s="748"/>
      <c r="DTJ5" s="748"/>
      <c r="DTK5" s="748"/>
      <c r="DTL5" s="748"/>
      <c r="DTM5" s="748"/>
      <c r="DTN5" s="748"/>
      <c r="DTO5" s="748"/>
      <c r="DTP5" s="748"/>
      <c r="DTQ5" s="748"/>
      <c r="DTR5" s="748"/>
      <c r="DTS5" s="748"/>
      <c r="DTT5" s="748"/>
      <c r="DTU5" s="748"/>
      <c r="DTV5" s="748"/>
      <c r="DTW5" s="748"/>
      <c r="DTX5" s="748"/>
      <c r="DTY5" s="748"/>
      <c r="DTZ5" s="748"/>
      <c r="DUA5" s="748"/>
      <c r="DUB5" s="748"/>
      <c r="DUC5" s="748"/>
      <c r="DUD5" s="747"/>
      <c r="DUE5" s="748"/>
      <c r="DUF5" s="748"/>
      <c r="DUG5" s="748"/>
      <c r="DUH5" s="748"/>
      <c r="DUI5" s="748"/>
      <c r="DUJ5" s="748"/>
      <c r="DUK5" s="748"/>
      <c r="DUL5" s="748"/>
      <c r="DUM5" s="748"/>
      <c r="DUN5" s="748"/>
      <c r="DUO5" s="748"/>
      <c r="DUP5" s="748"/>
      <c r="DUQ5" s="748"/>
      <c r="DUR5" s="748"/>
      <c r="DUS5" s="748"/>
      <c r="DUT5" s="748"/>
      <c r="DUU5" s="748"/>
      <c r="DUV5" s="748"/>
      <c r="DUW5" s="748"/>
      <c r="DUX5" s="748"/>
      <c r="DUY5" s="748"/>
      <c r="DUZ5" s="748"/>
      <c r="DVA5" s="748"/>
      <c r="DVB5" s="748"/>
      <c r="DVC5" s="748"/>
      <c r="DVD5" s="748"/>
      <c r="DVE5" s="748"/>
      <c r="DVF5" s="748"/>
      <c r="DVG5" s="748"/>
      <c r="DVH5" s="748"/>
      <c r="DVI5" s="747"/>
      <c r="DVJ5" s="748"/>
      <c r="DVK5" s="748"/>
      <c r="DVL5" s="748"/>
      <c r="DVM5" s="748"/>
      <c r="DVN5" s="748"/>
      <c r="DVO5" s="748"/>
      <c r="DVP5" s="748"/>
      <c r="DVQ5" s="748"/>
      <c r="DVR5" s="748"/>
      <c r="DVS5" s="748"/>
      <c r="DVT5" s="748"/>
      <c r="DVU5" s="748"/>
      <c r="DVV5" s="748"/>
      <c r="DVW5" s="748"/>
      <c r="DVX5" s="748"/>
      <c r="DVY5" s="748"/>
      <c r="DVZ5" s="748"/>
      <c r="DWA5" s="748"/>
      <c r="DWB5" s="748"/>
      <c r="DWC5" s="748"/>
      <c r="DWD5" s="748"/>
      <c r="DWE5" s="748"/>
      <c r="DWF5" s="748"/>
      <c r="DWG5" s="748"/>
      <c r="DWH5" s="748"/>
      <c r="DWI5" s="748"/>
      <c r="DWJ5" s="748"/>
      <c r="DWK5" s="748"/>
      <c r="DWL5" s="748"/>
      <c r="DWM5" s="748"/>
      <c r="DWN5" s="747"/>
      <c r="DWO5" s="748"/>
      <c r="DWP5" s="748"/>
      <c r="DWQ5" s="748"/>
      <c r="DWR5" s="748"/>
      <c r="DWS5" s="748"/>
      <c r="DWT5" s="748"/>
      <c r="DWU5" s="748"/>
      <c r="DWV5" s="748"/>
      <c r="DWW5" s="748"/>
      <c r="DWX5" s="748"/>
      <c r="DWY5" s="748"/>
      <c r="DWZ5" s="748"/>
      <c r="DXA5" s="748"/>
      <c r="DXB5" s="748"/>
      <c r="DXC5" s="748"/>
      <c r="DXD5" s="748"/>
      <c r="DXE5" s="748"/>
      <c r="DXF5" s="748"/>
      <c r="DXG5" s="748"/>
      <c r="DXH5" s="748"/>
      <c r="DXI5" s="748"/>
      <c r="DXJ5" s="748"/>
      <c r="DXK5" s="748"/>
      <c r="DXL5" s="748"/>
      <c r="DXM5" s="748"/>
      <c r="DXN5" s="748"/>
      <c r="DXO5" s="748"/>
      <c r="DXP5" s="748"/>
      <c r="DXQ5" s="748"/>
      <c r="DXR5" s="748"/>
      <c r="DXS5" s="747"/>
      <c r="DXT5" s="748"/>
      <c r="DXU5" s="748"/>
      <c r="DXV5" s="748"/>
      <c r="DXW5" s="748"/>
      <c r="DXX5" s="748"/>
      <c r="DXY5" s="748"/>
      <c r="DXZ5" s="748"/>
      <c r="DYA5" s="748"/>
      <c r="DYB5" s="748"/>
      <c r="DYC5" s="748"/>
      <c r="DYD5" s="748"/>
      <c r="DYE5" s="748"/>
      <c r="DYF5" s="748"/>
      <c r="DYG5" s="748"/>
      <c r="DYH5" s="748"/>
      <c r="DYI5" s="748"/>
      <c r="DYJ5" s="748"/>
      <c r="DYK5" s="748"/>
      <c r="DYL5" s="748"/>
      <c r="DYM5" s="748"/>
      <c r="DYN5" s="748"/>
      <c r="DYO5" s="748"/>
      <c r="DYP5" s="748"/>
      <c r="DYQ5" s="748"/>
      <c r="DYR5" s="748"/>
      <c r="DYS5" s="748"/>
      <c r="DYT5" s="748"/>
      <c r="DYU5" s="748"/>
      <c r="DYV5" s="748"/>
      <c r="DYW5" s="748"/>
      <c r="DYX5" s="747"/>
      <c r="DYY5" s="748"/>
      <c r="DYZ5" s="748"/>
      <c r="DZA5" s="748"/>
      <c r="DZB5" s="748"/>
      <c r="DZC5" s="748"/>
      <c r="DZD5" s="748"/>
      <c r="DZE5" s="748"/>
      <c r="DZF5" s="748"/>
      <c r="DZG5" s="748"/>
      <c r="DZH5" s="748"/>
      <c r="DZI5" s="748"/>
      <c r="DZJ5" s="748"/>
      <c r="DZK5" s="748"/>
      <c r="DZL5" s="748"/>
      <c r="DZM5" s="748"/>
      <c r="DZN5" s="748"/>
      <c r="DZO5" s="748"/>
      <c r="DZP5" s="748"/>
      <c r="DZQ5" s="748"/>
      <c r="DZR5" s="748"/>
      <c r="DZS5" s="748"/>
      <c r="DZT5" s="748"/>
      <c r="DZU5" s="748"/>
      <c r="DZV5" s="748"/>
      <c r="DZW5" s="748"/>
      <c r="DZX5" s="748"/>
      <c r="DZY5" s="748"/>
      <c r="DZZ5" s="748"/>
      <c r="EAA5" s="748"/>
      <c r="EAB5" s="748"/>
      <c r="EAC5" s="747"/>
      <c r="EAD5" s="748"/>
      <c r="EAE5" s="748"/>
      <c r="EAF5" s="748"/>
      <c r="EAG5" s="748"/>
      <c r="EAH5" s="748"/>
      <c r="EAI5" s="748"/>
      <c r="EAJ5" s="748"/>
      <c r="EAK5" s="748"/>
      <c r="EAL5" s="748"/>
      <c r="EAM5" s="748"/>
      <c r="EAN5" s="748"/>
      <c r="EAO5" s="748"/>
      <c r="EAP5" s="748"/>
      <c r="EAQ5" s="748"/>
      <c r="EAR5" s="748"/>
      <c r="EAS5" s="748"/>
      <c r="EAT5" s="748"/>
      <c r="EAU5" s="748"/>
      <c r="EAV5" s="748"/>
      <c r="EAW5" s="748"/>
      <c r="EAX5" s="748"/>
      <c r="EAY5" s="748"/>
      <c r="EAZ5" s="748"/>
      <c r="EBA5" s="748"/>
      <c r="EBB5" s="748"/>
      <c r="EBC5" s="748"/>
      <c r="EBD5" s="748"/>
      <c r="EBE5" s="748"/>
      <c r="EBF5" s="748"/>
      <c r="EBG5" s="748"/>
      <c r="EBH5" s="747"/>
      <c r="EBI5" s="748"/>
      <c r="EBJ5" s="748"/>
      <c r="EBK5" s="748"/>
      <c r="EBL5" s="748"/>
      <c r="EBM5" s="748"/>
      <c r="EBN5" s="748"/>
      <c r="EBO5" s="748"/>
      <c r="EBP5" s="748"/>
      <c r="EBQ5" s="748"/>
      <c r="EBR5" s="748"/>
      <c r="EBS5" s="748"/>
      <c r="EBT5" s="748"/>
      <c r="EBU5" s="748"/>
      <c r="EBV5" s="748"/>
      <c r="EBW5" s="748"/>
      <c r="EBX5" s="748"/>
      <c r="EBY5" s="748"/>
      <c r="EBZ5" s="748"/>
      <c r="ECA5" s="748"/>
      <c r="ECB5" s="748"/>
      <c r="ECC5" s="748"/>
      <c r="ECD5" s="748"/>
      <c r="ECE5" s="748"/>
      <c r="ECF5" s="748"/>
      <c r="ECG5" s="748"/>
      <c r="ECH5" s="748"/>
      <c r="ECI5" s="748"/>
      <c r="ECJ5" s="748"/>
      <c r="ECK5" s="748"/>
      <c r="ECL5" s="748"/>
      <c r="ECM5" s="747"/>
      <c r="ECN5" s="748"/>
      <c r="ECO5" s="748"/>
      <c r="ECP5" s="748"/>
      <c r="ECQ5" s="748"/>
      <c r="ECR5" s="748"/>
      <c r="ECS5" s="748"/>
      <c r="ECT5" s="748"/>
      <c r="ECU5" s="748"/>
      <c r="ECV5" s="748"/>
      <c r="ECW5" s="748"/>
      <c r="ECX5" s="748"/>
      <c r="ECY5" s="748"/>
      <c r="ECZ5" s="748"/>
      <c r="EDA5" s="748"/>
      <c r="EDB5" s="748"/>
      <c r="EDC5" s="748"/>
      <c r="EDD5" s="748"/>
      <c r="EDE5" s="748"/>
      <c r="EDF5" s="748"/>
      <c r="EDG5" s="748"/>
      <c r="EDH5" s="748"/>
      <c r="EDI5" s="748"/>
      <c r="EDJ5" s="748"/>
      <c r="EDK5" s="748"/>
      <c r="EDL5" s="748"/>
      <c r="EDM5" s="748"/>
      <c r="EDN5" s="748"/>
      <c r="EDO5" s="748"/>
      <c r="EDP5" s="748"/>
      <c r="EDQ5" s="748"/>
      <c r="EDR5" s="747"/>
      <c r="EDS5" s="748"/>
      <c r="EDT5" s="748"/>
      <c r="EDU5" s="748"/>
      <c r="EDV5" s="748"/>
      <c r="EDW5" s="748"/>
      <c r="EDX5" s="748"/>
      <c r="EDY5" s="748"/>
      <c r="EDZ5" s="748"/>
      <c r="EEA5" s="748"/>
      <c r="EEB5" s="748"/>
      <c r="EEC5" s="748"/>
      <c r="EED5" s="748"/>
      <c r="EEE5" s="748"/>
      <c r="EEF5" s="748"/>
      <c r="EEG5" s="748"/>
      <c r="EEH5" s="748"/>
      <c r="EEI5" s="748"/>
      <c r="EEJ5" s="748"/>
      <c r="EEK5" s="748"/>
      <c r="EEL5" s="748"/>
      <c r="EEM5" s="748"/>
      <c r="EEN5" s="748"/>
      <c r="EEO5" s="748"/>
      <c r="EEP5" s="748"/>
      <c r="EEQ5" s="748"/>
      <c r="EER5" s="748"/>
      <c r="EES5" s="748"/>
      <c r="EET5" s="748"/>
      <c r="EEU5" s="748"/>
      <c r="EEV5" s="748"/>
      <c r="EEW5" s="747"/>
      <c r="EEX5" s="748"/>
      <c r="EEY5" s="748"/>
      <c r="EEZ5" s="748"/>
      <c r="EFA5" s="748"/>
      <c r="EFB5" s="748"/>
      <c r="EFC5" s="748"/>
      <c r="EFD5" s="748"/>
      <c r="EFE5" s="748"/>
      <c r="EFF5" s="748"/>
      <c r="EFG5" s="748"/>
      <c r="EFH5" s="748"/>
      <c r="EFI5" s="748"/>
      <c r="EFJ5" s="748"/>
      <c r="EFK5" s="748"/>
      <c r="EFL5" s="748"/>
      <c r="EFM5" s="748"/>
      <c r="EFN5" s="748"/>
      <c r="EFO5" s="748"/>
      <c r="EFP5" s="748"/>
      <c r="EFQ5" s="748"/>
      <c r="EFR5" s="748"/>
      <c r="EFS5" s="748"/>
      <c r="EFT5" s="748"/>
      <c r="EFU5" s="748"/>
      <c r="EFV5" s="748"/>
      <c r="EFW5" s="748"/>
      <c r="EFX5" s="748"/>
      <c r="EFY5" s="748"/>
      <c r="EFZ5" s="748"/>
      <c r="EGA5" s="748"/>
      <c r="EGB5" s="747"/>
      <c r="EGC5" s="748"/>
      <c r="EGD5" s="748"/>
      <c r="EGE5" s="748"/>
      <c r="EGF5" s="748"/>
      <c r="EGG5" s="748"/>
      <c r="EGH5" s="748"/>
      <c r="EGI5" s="748"/>
      <c r="EGJ5" s="748"/>
      <c r="EGK5" s="748"/>
      <c r="EGL5" s="748"/>
      <c r="EGM5" s="748"/>
      <c r="EGN5" s="748"/>
      <c r="EGO5" s="748"/>
      <c r="EGP5" s="748"/>
      <c r="EGQ5" s="748"/>
      <c r="EGR5" s="748"/>
      <c r="EGS5" s="748"/>
      <c r="EGT5" s="748"/>
      <c r="EGU5" s="748"/>
      <c r="EGV5" s="748"/>
      <c r="EGW5" s="748"/>
      <c r="EGX5" s="748"/>
      <c r="EGY5" s="748"/>
      <c r="EGZ5" s="748"/>
      <c r="EHA5" s="748"/>
      <c r="EHB5" s="748"/>
      <c r="EHC5" s="748"/>
      <c r="EHD5" s="748"/>
      <c r="EHE5" s="748"/>
      <c r="EHF5" s="748"/>
      <c r="EHG5" s="747"/>
      <c r="EHH5" s="748"/>
      <c r="EHI5" s="748"/>
      <c r="EHJ5" s="748"/>
      <c r="EHK5" s="748"/>
      <c r="EHL5" s="748"/>
      <c r="EHM5" s="748"/>
      <c r="EHN5" s="748"/>
      <c r="EHO5" s="748"/>
      <c r="EHP5" s="748"/>
      <c r="EHQ5" s="748"/>
      <c r="EHR5" s="748"/>
      <c r="EHS5" s="748"/>
      <c r="EHT5" s="748"/>
      <c r="EHU5" s="748"/>
      <c r="EHV5" s="748"/>
      <c r="EHW5" s="748"/>
      <c r="EHX5" s="748"/>
      <c r="EHY5" s="748"/>
      <c r="EHZ5" s="748"/>
      <c r="EIA5" s="748"/>
      <c r="EIB5" s="748"/>
      <c r="EIC5" s="748"/>
      <c r="EID5" s="748"/>
      <c r="EIE5" s="748"/>
      <c r="EIF5" s="748"/>
      <c r="EIG5" s="748"/>
      <c r="EIH5" s="748"/>
      <c r="EII5" s="748"/>
      <c r="EIJ5" s="748"/>
      <c r="EIK5" s="748"/>
      <c r="EIL5" s="747"/>
      <c r="EIM5" s="748"/>
      <c r="EIN5" s="748"/>
      <c r="EIO5" s="748"/>
      <c r="EIP5" s="748"/>
      <c r="EIQ5" s="748"/>
      <c r="EIR5" s="748"/>
      <c r="EIS5" s="748"/>
      <c r="EIT5" s="748"/>
      <c r="EIU5" s="748"/>
      <c r="EIV5" s="748"/>
      <c r="EIW5" s="748"/>
      <c r="EIX5" s="748"/>
      <c r="EIY5" s="748"/>
      <c r="EIZ5" s="748"/>
      <c r="EJA5" s="748"/>
      <c r="EJB5" s="748"/>
      <c r="EJC5" s="748"/>
      <c r="EJD5" s="748"/>
      <c r="EJE5" s="748"/>
      <c r="EJF5" s="748"/>
      <c r="EJG5" s="748"/>
      <c r="EJH5" s="748"/>
      <c r="EJI5" s="748"/>
      <c r="EJJ5" s="748"/>
      <c r="EJK5" s="748"/>
      <c r="EJL5" s="748"/>
      <c r="EJM5" s="748"/>
      <c r="EJN5" s="748"/>
      <c r="EJO5" s="748"/>
      <c r="EJP5" s="748"/>
      <c r="EJQ5" s="747"/>
      <c r="EJR5" s="748"/>
      <c r="EJS5" s="748"/>
      <c r="EJT5" s="748"/>
      <c r="EJU5" s="748"/>
      <c r="EJV5" s="748"/>
      <c r="EJW5" s="748"/>
      <c r="EJX5" s="748"/>
      <c r="EJY5" s="748"/>
      <c r="EJZ5" s="748"/>
      <c r="EKA5" s="748"/>
      <c r="EKB5" s="748"/>
      <c r="EKC5" s="748"/>
      <c r="EKD5" s="748"/>
      <c r="EKE5" s="748"/>
      <c r="EKF5" s="748"/>
      <c r="EKG5" s="748"/>
      <c r="EKH5" s="748"/>
      <c r="EKI5" s="748"/>
      <c r="EKJ5" s="748"/>
      <c r="EKK5" s="748"/>
      <c r="EKL5" s="748"/>
      <c r="EKM5" s="748"/>
      <c r="EKN5" s="748"/>
      <c r="EKO5" s="748"/>
      <c r="EKP5" s="748"/>
      <c r="EKQ5" s="748"/>
      <c r="EKR5" s="748"/>
      <c r="EKS5" s="748"/>
      <c r="EKT5" s="748"/>
      <c r="EKU5" s="748"/>
      <c r="EKV5" s="747"/>
      <c r="EKW5" s="748"/>
      <c r="EKX5" s="748"/>
      <c r="EKY5" s="748"/>
      <c r="EKZ5" s="748"/>
      <c r="ELA5" s="748"/>
      <c r="ELB5" s="748"/>
      <c r="ELC5" s="748"/>
      <c r="ELD5" s="748"/>
      <c r="ELE5" s="748"/>
      <c r="ELF5" s="748"/>
      <c r="ELG5" s="748"/>
      <c r="ELH5" s="748"/>
      <c r="ELI5" s="748"/>
      <c r="ELJ5" s="748"/>
      <c r="ELK5" s="748"/>
      <c r="ELL5" s="748"/>
      <c r="ELM5" s="748"/>
      <c r="ELN5" s="748"/>
      <c r="ELO5" s="748"/>
      <c r="ELP5" s="748"/>
      <c r="ELQ5" s="748"/>
      <c r="ELR5" s="748"/>
      <c r="ELS5" s="748"/>
      <c r="ELT5" s="748"/>
      <c r="ELU5" s="748"/>
      <c r="ELV5" s="748"/>
      <c r="ELW5" s="748"/>
      <c r="ELX5" s="748"/>
      <c r="ELY5" s="748"/>
      <c r="ELZ5" s="748"/>
      <c r="EMA5" s="747"/>
      <c r="EMB5" s="748"/>
      <c r="EMC5" s="748"/>
      <c r="EMD5" s="748"/>
      <c r="EME5" s="748"/>
      <c r="EMF5" s="748"/>
      <c r="EMG5" s="748"/>
      <c r="EMH5" s="748"/>
      <c r="EMI5" s="748"/>
      <c r="EMJ5" s="748"/>
      <c r="EMK5" s="748"/>
      <c r="EML5" s="748"/>
      <c r="EMM5" s="748"/>
      <c r="EMN5" s="748"/>
      <c r="EMO5" s="748"/>
      <c r="EMP5" s="748"/>
      <c r="EMQ5" s="748"/>
      <c r="EMR5" s="748"/>
      <c r="EMS5" s="748"/>
      <c r="EMT5" s="748"/>
      <c r="EMU5" s="748"/>
      <c r="EMV5" s="748"/>
      <c r="EMW5" s="748"/>
      <c r="EMX5" s="748"/>
      <c r="EMY5" s="748"/>
      <c r="EMZ5" s="748"/>
      <c r="ENA5" s="748"/>
      <c r="ENB5" s="748"/>
      <c r="ENC5" s="748"/>
      <c r="END5" s="748"/>
      <c r="ENE5" s="748"/>
      <c r="ENF5" s="747"/>
      <c r="ENG5" s="748"/>
      <c r="ENH5" s="748"/>
      <c r="ENI5" s="748"/>
      <c r="ENJ5" s="748"/>
      <c r="ENK5" s="748"/>
      <c r="ENL5" s="748"/>
      <c r="ENM5" s="748"/>
      <c r="ENN5" s="748"/>
      <c r="ENO5" s="748"/>
      <c r="ENP5" s="748"/>
      <c r="ENQ5" s="748"/>
      <c r="ENR5" s="748"/>
      <c r="ENS5" s="748"/>
      <c r="ENT5" s="748"/>
      <c r="ENU5" s="748"/>
      <c r="ENV5" s="748"/>
      <c r="ENW5" s="748"/>
      <c r="ENX5" s="748"/>
      <c r="ENY5" s="748"/>
      <c r="ENZ5" s="748"/>
      <c r="EOA5" s="748"/>
      <c r="EOB5" s="748"/>
      <c r="EOC5" s="748"/>
      <c r="EOD5" s="748"/>
      <c r="EOE5" s="748"/>
      <c r="EOF5" s="748"/>
      <c r="EOG5" s="748"/>
      <c r="EOH5" s="748"/>
      <c r="EOI5" s="748"/>
      <c r="EOJ5" s="748"/>
      <c r="EOK5" s="747"/>
      <c r="EOL5" s="748"/>
      <c r="EOM5" s="748"/>
      <c r="EON5" s="748"/>
      <c r="EOO5" s="748"/>
      <c r="EOP5" s="748"/>
      <c r="EOQ5" s="748"/>
      <c r="EOR5" s="748"/>
      <c r="EOS5" s="748"/>
      <c r="EOT5" s="748"/>
      <c r="EOU5" s="748"/>
      <c r="EOV5" s="748"/>
      <c r="EOW5" s="748"/>
      <c r="EOX5" s="748"/>
      <c r="EOY5" s="748"/>
      <c r="EOZ5" s="748"/>
      <c r="EPA5" s="748"/>
      <c r="EPB5" s="748"/>
      <c r="EPC5" s="748"/>
      <c r="EPD5" s="748"/>
      <c r="EPE5" s="748"/>
      <c r="EPF5" s="748"/>
      <c r="EPG5" s="748"/>
      <c r="EPH5" s="748"/>
      <c r="EPI5" s="748"/>
      <c r="EPJ5" s="748"/>
      <c r="EPK5" s="748"/>
      <c r="EPL5" s="748"/>
      <c r="EPM5" s="748"/>
      <c r="EPN5" s="748"/>
      <c r="EPO5" s="748"/>
      <c r="EPP5" s="747"/>
      <c r="EPQ5" s="748"/>
      <c r="EPR5" s="748"/>
      <c r="EPS5" s="748"/>
      <c r="EPT5" s="748"/>
      <c r="EPU5" s="748"/>
      <c r="EPV5" s="748"/>
      <c r="EPW5" s="748"/>
      <c r="EPX5" s="748"/>
      <c r="EPY5" s="748"/>
      <c r="EPZ5" s="748"/>
      <c r="EQA5" s="748"/>
      <c r="EQB5" s="748"/>
      <c r="EQC5" s="748"/>
      <c r="EQD5" s="748"/>
      <c r="EQE5" s="748"/>
      <c r="EQF5" s="748"/>
      <c r="EQG5" s="748"/>
      <c r="EQH5" s="748"/>
      <c r="EQI5" s="748"/>
      <c r="EQJ5" s="748"/>
      <c r="EQK5" s="748"/>
      <c r="EQL5" s="748"/>
      <c r="EQM5" s="748"/>
      <c r="EQN5" s="748"/>
      <c r="EQO5" s="748"/>
      <c r="EQP5" s="748"/>
      <c r="EQQ5" s="748"/>
      <c r="EQR5" s="748"/>
      <c r="EQS5" s="748"/>
      <c r="EQT5" s="748"/>
      <c r="EQU5" s="747"/>
      <c r="EQV5" s="748"/>
      <c r="EQW5" s="748"/>
      <c r="EQX5" s="748"/>
      <c r="EQY5" s="748"/>
      <c r="EQZ5" s="748"/>
      <c r="ERA5" s="748"/>
      <c r="ERB5" s="748"/>
      <c r="ERC5" s="748"/>
      <c r="ERD5" s="748"/>
      <c r="ERE5" s="748"/>
      <c r="ERF5" s="748"/>
      <c r="ERG5" s="748"/>
      <c r="ERH5" s="748"/>
      <c r="ERI5" s="748"/>
      <c r="ERJ5" s="748"/>
      <c r="ERK5" s="748"/>
      <c r="ERL5" s="748"/>
      <c r="ERM5" s="748"/>
      <c r="ERN5" s="748"/>
      <c r="ERO5" s="748"/>
      <c r="ERP5" s="748"/>
      <c r="ERQ5" s="748"/>
      <c r="ERR5" s="748"/>
      <c r="ERS5" s="748"/>
      <c r="ERT5" s="748"/>
      <c r="ERU5" s="748"/>
      <c r="ERV5" s="748"/>
      <c r="ERW5" s="748"/>
      <c r="ERX5" s="748"/>
      <c r="ERY5" s="748"/>
      <c r="ERZ5" s="747"/>
      <c r="ESA5" s="748"/>
      <c r="ESB5" s="748"/>
      <c r="ESC5" s="748"/>
      <c r="ESD5" s="748"/>
      <c r="ESE5" s="748"/>
      <c r="ESF5" s="748"/>
      <c r="ESG5" s="748"/>
      <c r="ESH5" s="748"/>
      <c r="ESI5" s="748"/>
      <c r="ESJ5" s="748"/>
      <c r="ESK5" s="748"/>
      <c r="ESL5" s="748"/>
      <c r="ESM5" s="748"/>
      <c r="ESN5" s="748"/>
      <c r="ESO5" s="748"/>
      <c r="ESP5" s="748"/>
      <c r="ESQ5" s="748"/>
      <c r="ESR5" s="748"/>
      <c r="ESS5" s="748"/>
      <c r="EST5" s="748"/>
      <c r="ESU5" s="748"/>
      <c r="ESV5" s="748"/>
      <c r="ESW5" s="748"/>
      <c r="ESX5" s="748"/>
      <c r="ESY5" s="748"/>
      <c r="ESZ5" s="748"/>
      <c r="ETA5" s="748"/>
      <c r="ETB5" s="748"/>
      <c r="ETC5" s="748"/>
      <c r="ETD5" s="748"/>
      <c r="ETE5" s="747"/>
      <c r="ETF5" s="748"/>
      <c r="ETG5" s="748"/>
      <c r="ETH5" s="748"/>
      <c r="ETI5" s="748"/>
      <c r="ETJ5" s="748"/>
      <c r="ETK5" s="748"/>
      <c r="ETL5" s="748"/>
      <c r="ETM5" s="748"/>
      <c r="ETN5" s="748"/>
      <c r="ETO5" s="748"/>
      <c r="ETP5" s="748"/>
      <c r="ETQ5" s="748"/>
      <c r="ETR5" s="748"/>
      <c r="ETS5" s="748"/>
      <c r="ETT5" s="748"/>
      <c r="ETU5" s="748"/>
      <c r="ETV5" s="748"/>
      <c r="ETW5" s="748"/>
      <c r="ETX5" s="748"/>
      <c r="ETY5" s="748"/>
      <c r="ETZ5" s="748"/>
      <c r="EUA5" s="748"/>
      <c r="EUB5" s="748"/>
      <c r="EUC5" s="748"/>
      <c r="EUD5" s="748"/>
      <c r="EUE5" s="748"/>
      <c r="EUF5" s="748"/>
      <c r="EUG5" s="748"/>
      <c r="EUH5" s="748"/>
      <c r="EUI5" s="748"/>
      <c r="EUJ5" s="747"/>
      <c r="EUK5" s="748"/>
      <c r="EUL5" s="748"/>
      <c r="EUM5" s="748"/>
      <c r="EUN5" s="748"/>
      <c r="EUO5" s="748"/>
      <c r="EUP5" s="748"/>
      <c r="EUQ5" s="748"/>
      <c r="EUR5" s="748"/>
      <c r="EUS5" s="748"/>
      <c r="EUT5" s="748"/>
      <c r="EUU5" s="748"/>
      <c r="EUV5" s="748"/>
      <c r="EUW5" s="748"/>
      <c r="EUX5" s="748"/>
      <c r="EUY5" s="748"/>
      <c r="EUZ5" s="748"/>
      <c r="EVA5" s="748"/>
      <c r="EVB5" s="748"/>
      <c r="EVC5" s="748"/>
      <c r="EVD5" s="748"/>
      <c r="EVE5" s="748"/>
      <c r="EVF5" s="748"/>
      <c r="EVG5" s="748"/>
      <c r="EVH5" s="748"/>
      <c r="EVI5" s="748"/>
      <c r="EVJ5" s="748"/>
      <c r="EVK5" s="748"/>
      <c r="EVL5" s="748"/>
      <c r="EVM5" s="748"/>
      <c r="EVN5" s="748"/>
      <c r="EVO5" s="747"/>
      <c r="EVP5" s="748"/>
      <c r="EVQ5" s="748"/>
      <c r="EVR5" s="748"/>
      <c r="EVS5" s="748"/>
      <c r="EVT5" s="748"/>
      <c r="EVU5" s="748"/>
      <c r="EVV5" s="748"/>
      <c r="EVW5" s="748"/>
      <c r="EVX5" s="748"/>
      <c r="EVY5" s="748"/>
      <c r="EVZ5" s="748"/>
      <c r="EWA5" s="748"/>
      <c r="EWB5" s="748"/>
      <c r="EWC5" s="748"/>
      <c r="EWD5" s="748"/>
      <c r="EWE5" s="748"/>
      <c r="EWF5" s="748"/>
      <c r="EWG5" s="748"/>
      <c r="EWH5" s="748"/>
      <c r="EWI5" s="748"/>
      <c r="EWJ5" s="748"/>
      <c r="EWK5" s="748"/>
      <c r="EWL5" s="748"/>
      <c r="EWM5" s="748"/>
      <c r="EWN5" s="748"/>
      <c r="EWO5" s="748"/>
      <c r="EWP5" s="748"/>
      <c r="EWQ5" s="748"/>
      <c r="EWR5" s="748"/>
      <c r="EWS5" s="748"/>
      <c r="EWT5" s="747"/>
      <c r="EWU5" s="748"/>
      <c r="EWV5" s="748"/>
      <c r="EWW5" s="748"/>
      <c r="EWX5" s="748"/>
      <c r="EWY5" s="748"/>
      <c r="EWZ5" s="748"/>
      <c r="EXA5" s="748"/>
      <c r="EXB5" s="748"/>
      <c r="EXC5" s="748"/>
      <c r="EXD5" s="748"/>
      <c r="EXE5" s="748"/>
      <c r="EXF5" s="748"/>
      <c r="EXG5" s="748"/>
      <c r="EXH5" s="748"/>
      <c r="EXI5" s="748"/>
      <c r="EXJ5" s="748"/>
      <c r="EXK5" s="748"/>
      <c r="EXL5" s="748"/>
      <c r="EXM5" s="748"/>
      <c r="EXN5" s="748"/>
      <c r="EXO5" s="748"/>
      <c r="EXP5" s="748"/>
      <c r="EXQ5" s="748"/>
      <c r="EXR5" s="748"/>
      <c r="EXS5" s="748"/>
      <c r="EXT5" s="748"/>
      <c r="EXU5" s="748"/>
      <c r="EXV5" s="748"/>
      <c r="EXW5" s="748"/>
      <c r="EXX5" s="748"/>
      <c r="EXY5" s="747"/>
      <c r="EXZ5" s="748"/>
      <c r="EYA5" s="748"/>
      <c r="EYB5" s="748"/>
      <c r="EYC5" s="748"/>
      <c r="EYD5" s="748"/>
      <c r="EYE5" s="748"/>
      <c r="EYF5" s="748"/>
      <c r="EYG5" s="748"/>
      <c r="EYH5" s="748"/>
      <c r="EYI5" s="748"/>
      <c r="EYJ5" s="748"/>
      <c r="EYK5" s="748"/>
      <c r="EYL5" s="748"/>
      <c r="EYM5" s="748"/>
      <c r="EYN5" s="748"/>
      <c r="EYO5" s="748"/>
      <c r="EYP5" s="748"/>
      <c r="EYQ5" s="748"/>
      <c r="EYR5" s="748"/>
      <c r="EYS5" s="748"/>
      <c r="EYT5" s="748"/>
      <c r="EYU5" s="748"/>
      <c r="EYV5" s="748"/>
      <c r="EYW5" s="748"/>
      <c r="EYX5" s="748"/>
      <c r="EYY5" s="748"/>
      <c r="EYZ5" s="748"/>
      <c r="EZA5" s="748"/>
      <c r="EZB5" s="748"/>
      <c r="EZC5" s="748"/>
      <c r="EZD5" s="747"/>
      <c r="EZE5" s="748"/>
      <c r="EZF5" s="748"/>
      <c r="EZG5" s="748"/>
      <c r="EZH5" s="748"/>
      <c r="EZI5" s="748"/>
      <c r="EZJ5" s="748"/>
      <c r="EZK5" s="748"/>
      <c r="EZL5" s="748"/>
      <c r="EZM5" s="748"/>
      <c r="EZN5" s="748"/>
      <c r="EZO5" s="748"/>
      <c r="EZP5" s="748"/>
      <c r="EZQ5" s="748"/>
      <c r="EZR5" s="748"/>
      <c r="EZS5" s="748"/>
      <c r="EZT5" s="748"/>
      <c r="EZU5" s="748"/>
      <c r="EZV5" s="748"/>
      <c r="EZW5" s="748"/>
      <c r="EZX5" s="748"/>
      <c r="EZY5" s="748"/>
      <c r="EZZ5" s="748"/>
      <c r="FAA5" s="748"/>
      <c r="FAB5" s="748"/>
      <c r="FAC5" s="748"/>
      <c r="FAD5" s="748"/>
      <c r="FAE5" s="748"/>
      <c r="FAF5" s="748"/>
      <c r="FAG5" s="748"/>
      <c r="FAH5" s="748"/>
      <c r="FAI5" s="747"/>
      <c r="FAJ5" s="748"/>
      <c r="FAK5" s="748"/>
      <c r="FAL5" s="748"/>
      <c r="FAM5" s="748"/>
      <c r="FAN5" s="748"/>
      <c r="FAO5" s="748"/>
      <c r="FAP5" s="748"/>
      <c r="FAQ5" s="748"/>
      <c r="FAR5" s="748"/>
      <c r="FAS5" s="748"/>
      <c r="FAT5" s="748"/>
      <c r="FAU5" s="748"/>
      <c r="FAV5" s="748"/>
      <c r="FAW5" s="748"/>
      <c r="FAX5" s="748"/>
      <c r="FAY5" s="748"/>
      <c r="FAZ5" s="748"/>
      <c r="FBA5" s="748"/>
      <c r="FBB5" s="748"/>
      <c r="FBC5" s="748"/>
      <c r="FBD5" s="748"/>
      <c r="FBE5" s="748"/>
      <c r="FBF5" s="748"/>
      <c r="FBG5" s="748"/>
      <c r="FBH5" s="748"/>
      <c r="FBI5" s="748"/>
      <c r="FBJ5" s="748"/>
      <c r="FBK5" s="748"/>
      <c r="FBL5" s="748"/>
      <c r="FBM5" s="748"/>
      <c r="FBN5" s="747"/>
      <c r="FBO5" s="748"/>
      <c r="FBP5" s="748"/>
      <c r="FBQ5" s="748"/>
      <c r="FBR5" s="748"/>
      <c r="FBS5" s="748"/>
      <c r="FBT5" s="748"/>
      <c r="FBU5" s="748"/>
      <c r="FBV5" s="748"/>
      <c r="FBW5" s="748"/>
      <c r="FBX5" s="748"/>
      <c r="FBY5" s="748"/>
      <c r="FBZ5" s="748"/>
      <c r="FCA5" s="748"/>
      <c r="FCB5" s="748"/>
      <c r="FCC5" s="748"/>
      <c r="FCD5" s="748"/>
      <c r="FCE5" s="748"/>
      <c r="FCF5" s="748"/>
      <c r="FCG5" s="748"/>
      <c r="FCH5" s="748"/>
      <c r="FCI5" s="748"/>
      <c r="FCJ5" s="748"/>
      <c r="FCK5" s="748"/>
      <c r="FCL5" s="748"/>
      <c r="FCM5" s="748"/>
      <c r="FCN5" s="748"/>
      <c r="FCO5" s="748"/>
      <c r="FCP5" s="748"/>
      <c r="FCQ5" s="748"/>
      <c r="FCR5" s="748"/>
      <c r="FCS5" s="747"/>
      <c r="FCT5" s="748"/>
      <c r="FCU5" s="748"/>
      <c r="FCV5" s="748"/>
      <c r="FCW5" s="748"/>
      <c r="FCX5" s="748"/>
      <c r="FCY5" s="748"/>
      <c r="FCZ5" s="748"/>
      <c r="FDA5" s="748"/>
      <c r="FDB5" s="748"/>
      <c r="FDC5" s="748"/>
      <c r="FDD5" s="748"/>
      <c r="FDE5" s="748"/>
      <c r="FDF5" s="748"/>
      <c r="FDG5" s="748"/>
      <c r="FDH5" s="748"/>
      <c r="FDI5" s="748"/>
      <c r="FDJ5" s="748"/>
      <c r="FDK5" s="748"/>
      <c r="FDL5" s="748"/>
      <c r="FDM5" s="748"/>
      <c r="FDN5" s="748"/>
      <c r="FDO5" s="748"/>
      <c r="FDP5" s="748"/>
      <c r="FDQ5" s="748"/>
      <c r="FDR5" s="748"/>
      <c r="FDS5" s="748"/>
      <c r="FDT5" s="748"/>
      <c r="FDU5" s="748"/>
      <c r="FDV5" s="748"/>
      <c r="FDW5" s="748"/>
      <c r="FDX5" s="747"/>
      <c r="FDY5" s="748"/>
      <c r="FDZ5" s="748"/>
      <c r="FEA5" s="748"/>
      <c r="FEB5" s="748"/>
      <c r="FEC5" s="748"/>
      <c r="FED5" s="748"/>
      <c r="FEE5" s="748"/>
      <c r="FEF5" s="748"/>
      <c r="FEG5" s="748"/>
      <c r="FEH5" s="748"/>
      <c r="FEI5" s="748"/>
      <c r="FEJ5" s="748"/>
      <c r="FEK5" s="748"/>
      <c r="FEL5" s="748"/>
      <c r="FEM5" s="748"/>
      <c r="FEN5" s="748"/>
      <c r="FEO5" s="748"/>
      <c r="FEP5" s="748"/>
      <c r="FEQ5" s="748"/>
      <c r="FER5" s="748"/>
      <c r="FES5" s="748"/>
      <c r="FET5" s="748"/>
      <c r="FEU5" s="748"/>
      <c r="FEV5" s="748"/>
      <c r="FEW5" s="748"/>
      <c r="FEX5" s="748"/>
      <c r="FEY5" s="748"/>
      <c r="FEZ5" s="748"/>
      <c r="FFA5" s="748"/>
      <c r="FFB5" s="748"/>
      <c r="FFC5" s="747"/>
      <c r="FFD5" s="748"/>
      <c r="FFE5" s="748"/>
      <c r="FFF5" s="748"/>
      <c r="FFG5" s="748"/>
      <c r="FFH5" s="748"/>
      <c r="FFI5" s="748"/>
      <c r="FFJ5" s="748"/>
      <c r="FFK5" s="748"/>
      <c r="FFL5" s="748"/>
      <c r="FFM5" s="748"/>
      <c r="FFN5" s="748"/>
      <c r="FFO5" s="748"/>
      <c r="FFP5" s="748"/>
      <c r="FFQ5" s="748"/>
      <c r="FFR5" s="748"/>
      <c r="FFS5" s="748"/>
      <c r="FFT5" s="748"/>
      <c r="FFU5" s="748"/>
      <c r="FFV5" s="748"/>
      <c r="FFW5" s="748"/>
      <c r="FFX5" s="748"/>
      <c r="FFY5" s="748"/>
      <c r="FFZ5" s="748"/>
      <c r="FGA5" s="748"/>
      <c r="FGB5" s="748"/>
      <c r="FGC5" s="748"/>
      <c r="FGD5" s="748"/>
      <c r="FGE5" s="748"/>
      <c r="FGF5" s="748"/>
      <c r="FGG5" s="748"/>
      <c r="FGH5" s="747"/>
      <c r="FGI5" s="748"/>
      <c r="FGJ5" s="748"/>
      <c r="FGK5" s="748"/>
      <c r="FGL5" s="748"/>
      <c r="FGM5" s="748"/>
      <c r="FGN5" s="748"/>
      <c r="FGO5" s="748"/>
      <c r="FGP5" s="748"/>
      <c r="FGQ5" s="748"/>
      <c r="FGR5" s="748"/>
      <c r="FGS5" s="748"/>
      <c r="FGT5" s="748"/>
      <c r="FGU5" s="748"/>
      <c r="FGV5" s="748"/>
      <c r="FGW5" s="748"/>
      <c r="FGX5" s="748"/>
      <c r="FGY5" s="748"/>
      <c r="FGZ5" s="748"/>
      <c r="FHA5" s="748"/>
      <c r="FHB5" s="748"/>
      <c r="FHC5" s="748"/>
      <c r="FHD5" s="748"/>
      <c r="FHE5" s="748"/>
      <c r="FHF5" s="748"/>
      <c r="FHG5" s="748"/>
      <c r="FHH5" s="748"/>
      <c r="FHI5" s="748"/>
      <c r="FHJ5" s="748"/>
      <c r="FHK5" s="748"/>
      <c r="FHL5" s="748"/>
      <c r="FHM5" s="747"/>
      <c r="FHN5" s="748"/>
      <c r="FHO5" s="748"/>
      <c r="FHP5" s="748"/>
      <c r="FHQ5" s="748"/>
      <c r="FHR5" s="748"/>
      <c r="FHS5" s="748"/>
      <c r="FHT5" s="748"/>
      <c r="FHU5" s="748"/>
      <c r="FHV5" s="748"/>
      <c r="FHW5" s="748"/>
      <c r="FHX5" s="748"/>
      <c r="FHY5" s="748"/>
      <c r="FHZ5" s="748"/>
      <c r="FIA5" s="748"/>
      <c r="FIB5" s="748"/>
      <c r="FIC5" s="748"/>
      <c r="FID5" s="748"/>
      <c r="FIE5" s="748"/>
      <c r="FIF5" s="748"/>
      <c r="FIG5" s="748"/>
      <c r="FIH5" s="748"/>
      <c r="FII5" s="748"/>
      <c r="FIJ5" s="748"/>
      <c r="FIK5" s="748"/>
      <c r="FIL5" s="748"/>
      <c r="FIM5" s="748"/>
      <c r="FIN5" s="748"/>
      <c r="FIO5" s="748"/>
      <c r="FIP5" s="748"/>
      <c r="FIQ5" s="748"/>
      <c r="FIR5" s="747"/>
      <c r="FIS5" s="748"/>
      <c r="FIT5" s="748"/>
      <c r="FIU5" s="748"/>
      <c r="FIV5" s="748"/>
      <c r="FIW5" s="748"/>
      <c r="FIX5" s="748"/>
      <c r="FIY5" s="748"/>
      <c r="FIZ5" s="748"/>
      <c r="FJA5" s="748"/>
      <c r="FJB5" s="748"/>
      <c r="FJC5" s="748"/>
      <c r="FJD5" s="748"/>
      <c r="FJE5" s="748"/>
      <c r="FJF5" s="748"/>
      <c r="FJG5" s="748"/>
      <c r="FJH5" s="748"/>
      <c r="FJI5" s="748"/>
      <c r="FJJ5" s="748"/>
      <c r="FJK5" s="748"/>
      <c r="FJL5" s="748"/>
      <c r="FJM5" s="748"/>
      <c r="FJN5" s="748"/>
      <c r="FJO5" s="748"/>
      <c r="FJP5" s="748"/>
      <c r="FJQ5" s="748"/>
      <c r="FJR5" s="748"/>
      <c r="FJS5" s="748"/>
      <c r="FJT5" s="748"/>
      <c r="FJU5" s="748"/>
      <c r="FJV5" s="748"/>
      <c r="FJW5" s="747"/>
      <c r="FJX5" s="748"/>
      <c r="FJY5" s="748"/>
      <c r="FJZ5" s="748"/>
      <c r="FKA5" s="748"/>
      <c r="FKB5" s="748"/>
      <c r="FKC5" s="748"/>
      <c r="FKD5" s="748"/>
      <c r="FKE5" s="748"/>
      <c r="FKF5" s="748"/>
      <c r="FKG5" s="748"/>
      <c r="FKH5" s="748"/>
      <c r="FKI5" s="748"/>
      <c r="FKJ5" s="748"/>
      <c r="FKK5" s="748"/>
      <c r="FKL5" s="748"/>
      <c r="FKM5" s="748"/>
      <c r="FKN5" s="748"/>
      <c r="FKO5" s="748"/>
      <c r="FKP5" s="748"/>
      <c r="FKQ5" s="748"/>
      <c r="FKR5" s="748"/>
      <c r="FKS5" s="748"/>
      <c r="FKT5" s="748"/>
      <c r="FKU5" s="748"/>
      <c r="FKV5" s="748"/>
      <c r="FKW5" s="748"/>
      <c r="FKX5" s="748"/>
      <c r="FKY5" s="748"/>
      <c r="FKZ5" s="748"/>
      <c r="FLA5" s="748"/>
      <c r="FLB5" s="747"/>
      <c r="FLC5" s="748"/>
      <c r="FLD5" s="748"/>
      <c r="FLE5" s="748"/>
      <c r="FLF5" s="748"/>
      <c r="FLG5" s="748"/>
      <c r="FLH5" s="748"/>
      <c r="FLI5" s="748"/>
      <c r="FLJ5" s="748"/>
      <c r="FLK5" s="748"/>
      <c r="FLL5" s="748"/>
      <c r="FLM5" s="748"/>
      <c r="FLN5" s="748"/>
      <c r="FLO5" s="748"/>
      <c r="FLP5" s="748"/>
      <c r="FLQ5" s="748"/>
      <c r="FLR5" s="748"/>
      <c r="FLS5" s="748"/>
      <c r="FLT5" s="748"/>
      <c r="FLU5" s="748"/>
      <c r="FLV5" s="748"/>
      <c r="FLW5" s="748"/>
      <c r="FLX5" s="748"/>
      <c r="FLY5" s="748"/>
      <c r="FLZ5" s="748"/>
      <c r="FMA5" s="748"/>
      <c r="FMB5" s="748"/>
      <c r="FMC5" s="748"/>
      <c r="FMD5" s="748"/>
      <c r="FME5" s="748"/>
      <c r="FMF5" s="748"/>
      <c r="FMG5" s="747"/>
      <c r="FMH5" s="748"/>
      <c r="FMI5" s="748"/>
      <c r="FMJ5" s="748"/>
      <c r="FMK5" s="748"/>
      <c r="FML5" s="748"/>
      <c r="FMM5" s="748"/>
      <c r="FMN5" s="748"/>
      <c r="FMO5" s="748"/>
      <c r="FMP5" s="748"/>
      <c r="FMQ5" s="748"/>
      <c r="FMR5" s="748"/>
      <c r="FMS5" s="748"/>
      <c r="FMT5" s="748"/>
      <c r="FMU5" s="748"/>
      <c r="FMV5" s="748"/>
      <c r="FMW5" s="748"/>
      <c r="FMX5" s="748"/>
      <c r="FMY5" s="748"/>
      <c r="FMZ5" s="748"/>
      <c r="FNA5" s="748"/>
      <c r="FNB5" s="748"/>
      <c r="FNC5" s="748"/>
      <c r="FND5" s="748"/>
      <c r="FNE5" s="748"/>
      <c r="FNF5" s="748"/>
      <c r="FNG5" s="748"/>
      <c r="FNH5" s="748"/>
      <c r="FNI5" s="748"/>
      <c r="FNJ5" s="748"/>
      <c r="FNK5" s="748"/>
      <c r="FNL5" s="747"/>
      <c r="FNM5" s="748"/>
      <c r="FNN5" s="748"/>
      <c r="FNO5" s="748"/>
      <c r="FNP5" s="748"/>
      <c r="FNQ5" s="748"/>
      <c r="FNR5" s="748"/>
      <c r="FNS5" s="748"/>
      <c r="FNT5" s="748"/>
      <c r="FNU5" s="748"/>
      <c r="FNV5" s="748"/>
      <c r="FNW5" s="748"/>
      <c r="FNX5" s="748"/>
      <c r="FNY5" s="748"/>
      <c r="FNZ5" s="748"/>
      <c r="FOA5" s="748"/>
      <c r="FOB5" s="748"/>
      <c r="FOC5" s="748"/>
      <c r="FOD5" s="748"/>
      <c r="FOE5" s="748"/>
      <c r="FOF5" s="748"/>
      <c r="FOG5" s="748"/>
      <c r="FOH5" s="748"/>
      <c r="FOI5" s="748"/>
      <c r="FOJ5" s="748"/>
      <c r="FOK5" s="748"/>
      <c r="FOL5" s="748"/>
      <c r="FOM5" s="748"/>
      <c r="FON5" s="748"/>
      <c r="FOO5" s="748"/>
      <c r="FOP5" s="748"/>
      <c r="FOQ5" s="747"/>
      <c r="FOR5" s="748"/>
      <c r="FOS5" s="748"/>
      <c r="FOT5" s="748"/>
      <c r="FOU5" s="748"/>
      <c r="FOV5" s="748"/>
      <c r="FOW5" s="748"/>
      <c r="FOX5" s="748"/>
      <c r="FOY5" s="748"/>
      <c r="FOZ5" s="748"/>
      <c r="FPA5" s="748"/>
      <c r="FPB5" s="748"/>
      <c r="FPC5" s="748"/>
      <c r="FPD5" s="748"/>
      <c r="FPE5" s="748"/>
      <c r="FPF5" s="748"/>
      <c r="FPG5" s="748"/>
      <c r="FPH5" s="748"/>
      <c r="FPI5" s="748"/>
      <c r="FPJ5" s="748"/>
      <c r="FPK5" s="748"/>
      <c r="FPL5" s="748"/>
      <c r="FPM5" s="748"/>
      <c r="FPN5" s="748"/>
      <c r="FPO5" s="748"/>
      <c r="FPP5" s="748"/>
      <c r="FPQ5" s="748"/>
      <c r="FPR5" s="748"/>
      <c r="FPS5" s="748"/>
      <c r="FPT5" s="748"/>
      <c r="FPU5" s="748"/>
      <c r="FPV5" s="747"/>
      <c r="FPW5" s="748"/>
      <c r="FPX5" s="748"/>
      <c r="FPY5" s="748"/>
      <c r="FPZ5" s="748"/>
      <c r="FQA5" s="748"/>
      <c r="FQB5" s="748"/>
      <c r="FQC5" s="748"/>
      <c r="FQD5" s="748"/>
      <c r="FQE5" s="748"/>
      <c r="FQF5" s="748"/>
      <c r="FQG5" s="748"/>
      <c r="FQH5" s="748"/>
      <c r="FQI5" s="748"/>
      <c r="FQJ5" s="748"/>
      <c r="FQK5" s="748"/>
      <c r="FQL5" s="748"/>
      <c r="FQM5" s="748"/>
      <c r="FQN5" s="748"/>
      <c r="FQO5" s="748"/>
      <c r="FQP5" s="748"/>
      <c r="FQQ5" s="748"/>
      <c r="FQR5" s="748"/>
      <c r="FQS5" s="748"/>
      <c r="FQT5" s="748"/>
      <c r="FQU5" s="748"/>
      <c r="FQV5" s="748"/>
      <c r="FQW5" s="748"/>
      <c r="FQX5" s="748"/>
      <c r="FQY5" s="748"/>
      <c r="FQZ5" s="748"/>
      <c r="FRA5" s="747"/>
      <c r="FRB5" s="748"/>
      <c r="FRC5" s="748"/>
      <c r="FRD5" s="748"/>
      <c r="FRE5" s="748"/>
      <c r="FRF5" s="748"/>
      <c r="FRG5" s="748"/>
      <c r="FRH5" s="748"/>
      <c r="FRI5" s="748"/>
      <c r="FRJ5" s="748"/>
      <c r="FRK5" s="748"/>
      <c r="FRL5" s="748"/>
      <c r="FRM5" s="748"/>
      <c r="FRN5" s="748"/>
      <c r="FRO5" s="748"/>
      <c r="FRP5" s="748"/>
      <c r="FRQ5" s="748"/>
      <c r="FRR5" s="748"/>
      <c r="FRS5" s="748"/>
      <c r="FRT5" s="748"/>
      <c r="FRU5" s="748"/>
      <c r="FRV5" s="748"/>
      <c r="FRW5" s="748"/>
      <c r="FRX5" s="748"/>
      <c r="FRY5" s="748"/>
      <c r="FRZ5" s="748"/>
      <c r="FSA5" s="748"/>
      <c r="FSB5" s="748"/>
      <c r="FSC5" s="748"/>
      <c r="FSD5" s="748"/>
      <c r="FSE5" s="748"/>
      <c r="FSF5" s="747"/>
      <c r="FSG5" s="748"/>
      <c r="FSH5" s="748"/>
      <c r="FSI5" s="748"/>
      <c r="FSJ5" s="748"/>
      <c r="FSK5" s="748"/>
      <c r="FSL5" s="748"/>
      <c r="FSM5" s="748"/>
      <c r="FSN5" s="748"/>
      <c r="FSO5" s="748"/>
      <c r="FSP5" s="748"/>
      <c r="FSQ5" s="748"/>
      <c r="FSR5" s="748"/>
      <c r="FSS5" s="748"/>
      <c r="FST5" s="748"/>
      <c r="FSU5" s="748"/>
      <c r="FSV5" s="748"/>
      <c r="FSW5" s="748"/>
      <c r="FSX5" s="748"/>
      <c r="FSY5" s="748"/>
      <c r="FSZ5" s="748"/>
      <c r="FTA5" s="748"/>
      <c r="FTB5" s="748"/>
      <c r="FTC5" s="748"/>
      <c r="FTD5" s="748"/>
      <c r="FTE5" s="748"/>
      <c r="FTF5" s="748"/>
      <c r="FTG5" s="748"/>
      <c r="FTH5" s="748"/>
      <c r="FTI5" s="748"/>
      <c r="FTJ5" s="748"/>
      <c r="FTK5" s="747"/>
      <c r="FTL5" s="748"/>
      <c r="FTM5" s="748"/>
      <c r="FTN5" s="748"/>
      <c r="FTO5" s="748"/>
      <c r="FTP5" s="748"/>
      <c r="FTQ5" s="748"/>
      <c r="FTR5" s="748"/>
      <c r="FTS5" s="748"/>
      <c r="FTT5" s="748"/>
      <c r="FTU5" s="748"/>
      <c r="FTV5" s="748"/>
      <c r="FTW5" s="748"/>
      <c r="FTX5" s="748"/>
      <c r="FTY5" s="748"/>
      <c r="FTZ5" s="748"/>
      <c r="FUA5" s="748"/>
      <c r="FUB5" s="748"/>
      <c r="FUC5" s="748"/>
      <c r="FUD5" s="748"/>
      <c r="FUE5" s="748"/>
      <c r="FUF5" s="748"/>
      <c r="FUG5" s="748"/>
      <c r="FUH5" s="748"/>
      <c r="FUI5" s="748"/>
      <c r="FUJ5" s="748"/>
      <c r="FUK5" s="748"/>
      <c r="FUL5" s="748"/>
      <c r="FUM5" s="748"/>
      <c r="FUN5" s="748"/>
      <c r="FUO5" s="748"/>
      <c r="FUP5" s="747"/>
      <c r="FUQ5" s="748"/>
      <c r="FUR5" s="748"/>
      <c r="FUS5" s="748"/>
      <c r="FUT5" s="748"/>
      <c r="FUU5" s="748"/>
      <c r="FUV5" s="748"/>
      <c r="FUW5" s="748"/>
      <c r="FUX5" s="748"/>
      <c r="FUY5" s="748"/>
      <c r="FUZ5" s="748"/>
      <c r="FVA5" s="748"/>
      <c r="FVB5" s="748"/>
      <c r="FVC5" s="748"/>
      <c r="FVD5" s="748"/>
      <c r="FVE5" s="748"/>
      <c r="FVF5" s="748"/>
      <c r="FVG5" s="748"/>
      <c r="FVH5" s="748"/>
      <c r="FVI5" s="748"/>
      <c r="FVJ5" s="748"/>
      <c r="FVK5" s="748"/>
      <c r="FVL5" s="748"/>
      <c r="FVM5" s="748"/>
      <c r="FVN5" s="748"/>
      <c r="FVO5" s="748"/>
      <c r="FVP5" s="748"/>
      <c r="FVQ5" s="748"/>
      <c r="FVR5" s="748"/>
      <c r="FVS5" s="748"/>
      <c r="FVT5" s="748"/>
      <c r="FVU5" s="747"/>
      <c r="FVV5" s="748"/>
      <c r="FVW5" s="748"/>
      <c r="FVX5" s="748"/>
      <c r="FVY5" s="748"/>
      <c r="FVZ5" s="748"/>
      <c r="FWA5" s="748"/>
      <c r="FWB5" s="748"/>
      <c r="FWC5" s="748"/>
      <c r="FWD5" s="748"/>
      <c r="FWE5" s="748"/>
      <c r="FWF5" s="748"/>
      <c r="FWG5" s="748"/>
      <c r="FWH5" s="748"/>
      <c r="FWI5" s="748"/>
      <c r="FWJ5" s="748"/>
      <c r="FWK5" s="748"/>
      <c r="FWL5" s="748"/>
      <c r="FWM5" s="748"/>
      <c r="FWN5" s="748"/>
      <c r="FWO5" s="748"/>
      <c r="FWP5" s="748"/>
      <c r="FWQ5" s="748"/>
      <c r="FWR5" s="748"/>
      <c r="FWS5" s="748"/>
      <c r="FWT5" s="748"/>
      <c r="FWU5" s="748"/>
      <c r="FWV5" s="748"/>
      <c r="FWW5" s="748"/>
      <c r="FWX5" s="748"/>
      <c r="FWY5" s="748"/>
      <c r="FWZ5" s="747"/>
      <c r="FXA5" s="748"/>
      <c r="FXB5" s="748"/>
      <c r="FXC5" s="748"/>
      <c r="FXD5" s="748"/>
      <c r="FXE5" s="748"/>
      <c r="FXF5" s="748"/>
      <c r="FXG5" s="748"/>
      <c r="FXH5" s="748"/>
      <c r="FXI5" s="748"/>
      <c r="FXJ5" s="748"/>
      <c r="FXK5" s="748"/>
      <c r="FXL5" s="748"/>
      <c r="FXM5" s="748"/>
      <c r="FXN5" s="748"/>
      <c r="FXO5" s="748"/>
      <c r="FXP5" s="748"/>
      <c r="FXQ5" s="748"/>
      <c r="FXR5" s="748"/>
      <c r="FXS5" s="748"/>
      <c r="FXT5" s="748"/>
      <c r="FXU5" s="748"/>
      <c r="FXV5" s="748"/>
      <c r="FXW5" s="748"/>
      <c r="FXX5" s="748"/>
      <c r="FXY5" s="748"/>
      <c r="FXZ5" s="748"/>
      <c r="FYA5" s="748"/>
      <c r="FYB5" s="748"/>
      <c r="FYC5" s="748"/>
      <c r="FYD5" s="748"/>
      <c r="FYE5" s="747"/>
      <c r="FYF5" s="748"/>
      <c r="FYG5" s="748"/>
      <c r="FYH5" s="748"/>
      <c r="FYI5" s="748"/>
      <c r="FYJ5" s="748"/>
      <c r="FYK5" s="748"/>
      <c r="FYL5" s="748"/>
      <c r="FYM5" s="748"/>
      <c r="FYN5" s="748"/>
      <c r="FYO5" s="748"/>
      <c r="FYP5" s="748"/>
      <c r="FYQ5" s="748"/>
      <c r="FYR5" s="748"/>
      <c r="FYS5" s="748"/>
      <c r="FYT5" s="748"/>
      <c r="FYU5" s="748"/>
      <c r="FYV5" s="748"/>
      <c r="FYW5" s="748"/>
      <c r="FYX5" s="748"/>
      <c r="FYY5" s="748"/>
      <c r="FYZ5" s="748"/>
      <c r="FZA5" s="748"/>
      <c r="FZB5" s="748"/>
      <c r="FZC5" s="748"/>
      <c r="FZD5" s="748"/>
      <c r="FZE5" s="748"/>
      <c r="FZF5" s="748"/>
      <c r="FZG5" s="748"/>
      <c r="FZH5" s="748"/>
      <c r="FZI5" s="748"/>
      <c r="FZJ5" s="747"/>
      <c r="FZK5" s="748"/>
      <c r="FZL5" s="748"/>
      <c r="FZM5" s="748"/>
      <c r="FZN5" s="748"/>
      <c r="FZO5" s="748"/>
      <c r="FZP5" s="748"/>
      <c r="FZQ5" s="748"/>
      <c r="FZR5" s="748"/>
      <c r="FZS5" s="748"/>
      <c r="FZT5" s="748"/>
      <c r="FZU5" s="748"/>
      <c r="FZV5" s="748"/>
      <c r="FZW5" s="748"/>
      <c r="FZX5" s="748"/>
      <c r="FZY5" s="748"/>
      <c r="FZZ5" s="748"/>
      <c r="GAA5" s="748"/>
      <c r="GAB5" s="748"/>
      <c r="GAC5" s="748"/>
      <c r="GAD5" s="748"/>
      <c r="GAE5" s="748"/>
      <c r="GAF5" s="748"/>
      <c r="GAG5" s="748"/>
      <c r="GAH5" s="748"/>
      <c r="GAI5" s="748"/>
      <c r="GAJ5" s="748"/>
      <c r="GAK5" s="748"/>
      <c r="GAL5" s="748"/>
      <c r="GAM5" s="748"/>
      <c r="GAN5" s="748"/>
      <c r="GAO5" s="747"/>
      <c r="GAP5" s="748"/>
      <c r="GAQ5" s="748"/>
      <c r="GAR5" s="748"/>
      <c r="GAS5" s="748"/>
      <c r="GAT5" s="748"/>
      <c r="GAU5" s="748"/>
      <c r="GAV5" s="748"/>
      <c r="GAW5" s="748"/>
      <c r="GAX5" s="748"/>
      <c r="GAY5" s="748"/>
      <c r="GAZ5" s="748"/>
      <c r="GBA5" s="748"/>
      <c r="GBB5" s="748"/>
      <c r="GBC5" s="748"/>
      <c r="GBD5" s="748"/>
      <c r="GBE5" s="748"/>
      <c r="GBF5" s="748"/>
      <c r="GBG5" s="748"/>
      <c r="GBH5" s="748"/>
      <c r="GBI5" s="748"/>
      <c r="GBJ5" s="748"/>
      <c r="GBK5" s="748"/>
      <c r="GBL5" s="748"/>
      <c r="GBM5" s="748"/>
      <c r="GBN5" s="748"/>
      <c r="GBO5" s="748"/>
      <c r="GBP5" s="748"/>
      <c r="GBQ5" s="748"/>
      <c r="GBR5" s="748"/>
      <c r="GBS5" s="748"/>
      <c r="GBT5" s="747"/>
      <c r="GBU5" s="748"/>
      <c r="GBV5" s="748"/>
      <c r="GBW5" s="748"/>
      <c r="GBX5" s="748"/>
      <c r="GBY5" s="748"/>
      <c r="GBZ5" s="748"/>
      <c r="GCA5" s="748"/>
      <c r="GCB5" s="748"/>
      <c r="GCC5" s="748"/>
      <c r="GCD5" s="748"/>
      <c r="GCE5" s="748"/>
      <c r="GCF5" s="748"/>
      <c r="GCG5" s="748"/>
      <c r="GCH5" s="748"/>
      <c r="GCI5" s="748"/>
      <c r="GCJ5" s="748"/>
      <c r="GCK5" s="748"/>
      <c r="GCL5" s="748"/>
      <c r="GCM5" s="748"/>
      <c r="GCN5" s="748"/>
      <c r="GCO5" s="748"/>
      <c r="GCP5" s="748"/>
      <c r="GCQ5" s="748"/>
      <c r="GCR5" s="748"/>
      <c r="GCS5" s="748"/>
      <c r="GCT5" s="748"/>
      <c r="GCU5" s="748"/>
      <c r="GCV5" s="748"/>
      <c r="GCW5" s="748"/>
      <c r="GCX5" s="748"/>
      <c r="GCY5" s="747"/>
      <c r="GCZ5" s="748"/>
      <c r="GDA5" s="748"/>
      <c r="GDB5" s="748"/>
      <c r="GDC5" s="748"/>
      <c r="GDD5" s="748"/>
      <c r="GDE5" s="748"/>
      <c r="GDF5" s="748"/>
      <c r="GDG5" s="748"/>
      <c r="GDH5" s="748"/>
      <c r="GDI5" s="748"/>
      <c r="GDJ5" s="748"/>
      <c r="GDK5" s="748"/>
      <c r="GDL5" s="748"/>
      <c r="GDM5" s="748"/>
      <c r="GDN5" s="748"/>
      <c r="GDO5" s="748"/>
      <c r="GDP5" s="748"/>
      <c r="GDQ5" s="748"/>
      <c r="GDR5" s="748"/>
      <c r="GDS5" s="748"/>
      <c r="GDT5" s="748"/>
      <c r="GDU5" s="748"/>
      <c r="GDV5" s="748"/>
      <c r="GDW5" s="748"/>
      <c r="GDX5" s="748"/>
      <c r="GDY5" s="748"/>
      <c r="GDZ5" s="748"/>
      <c r="GEA5" s="748"/>
      <c r="GEB5" s="748"/>
      <c r="GEC5" s="748"/>
      <c r="GED5" s="747"/>
      <c r="GEE5" s="748"/>
      <c r="GEF5" s="748"/>
      <c r="GEG5" s="748"/>
      <c r="GEH5" s="748"/>
      <c r="GEI5" s="748"/>
      <c r="GEJ5" s="748"/>
      <c r="GEK5" s="748"/>
      <c r="GEL5" s="748"/>
      <c r="GEM5" s="748"/>
      <c r="GEN5" s="748"/>
      <c r="GEO5" s="748"/>
      <c r="GEP5" s="748"/>
      <c r="GEQ5" s="748"/>
      <c r="GER5" s="748"/>
      <c r="GES5" s="748"/>
      <c r="GET5" s="748"/>
      <c r="GEU5" s="748"/>
      <c r="GEV5" s="748"/>
      <c r="GEW5" s="748"/>
      <c r="GEX5" s="748"/>
      <c r="GEY5" s="748"/>
      <c r="GEZ5" s="748"/>
      <c r="GFA5" s="748"/>
      <c r="GFB5" s="748"/>
      <c r="GFC5" s="748"/>
      <c r="GFD5" s="748"/>
      <c r="GFE5" s="748"/>
      <c r="GFF5" s="748"/>
      <c r="GFG5" s="748"/>
      <c r="GFH5" s="748"/>
      <c r="GFI5" s="747"/>
      <c r="GFJ5" s="748"/>
      <c r="GFK5" s="748"/>
      <c r="GFL5" s="748"/>
      <c r="GFM5" s="748"/>
      <c r="GFN5" s="748"/>
      <c r="GFO5" s="748"/>
      <c r="GFP5" s="748"/>
      <c r="GFQ5" s="748"/>
      <c r="GFR5" s="748"/>
      <c r="GFS5" s="748"/>
      <c r="GFT5" s="748"/>
      <c r="GFU5" s="748"/>
      <c r="GFV5" s="748"/>
      <c r="GFW5" s="748"/>
      <c r="GFX5" s="748"/>
      <c r="GFY5" s="748"/>
      <c r="GFZ5" s="748"/>
      <c r="GGA5" s="748"/>
      <c r="GGB5" s="748"/>
      <c r="GGC5" s="748"/>
      <c r="GGD5" s="748"/>
      <c r="GGE5" s="748"/>
      <c r="GGF5" s="748"/>
      <c r="GGG5" s="748"/>
      <c r="GGH5" s="748"/>
      <c r="GGI5" s="748"/>
      <c r="GGJ5" s="748"/>
      <c r="GGK5" s="748"/>
      <c r="GGL5" s="748"/>
      <c r="GGM5" s="748"/>
      <c r="GGN5" s="747"/>
      <c r="GGO5" s="748"/>
      <c r="GGP5" s="748"/>
      <c r="GGQ5" s="748"/>
      <c r="GGR5" s="748"/>
      <c r="GGS5" s="748"/>
      <c r="GGT5" s="748"/>
      <c r="GGU5" s="748"/>
      <c r="GGV5" s="748"/>
      <c r="GGW5" s="748"/>
      <c r="GGX5" s="748"/>
      <c r="GGY5" s="748"/>
      <c r="GGZ5" s="748"/>
      <c r="GHA5" s="748"/>
      <c r="GHB5" s="748"/>
      <c r="GHC5" s="748"/>
      <c r="GHD5" s="748"/>
      <c r="GHE5" s="748"/>
      <c r="GHF5" s="748"/>
      <c r="GHG5" s="748"/>
      <c r="GHH5" s="748"/>
      <c r="GHI5" s="748"/>
      <c r="GHJ5" s="748"/>
      <c r="GHK5" s="748"/>
      <c r="GHL5" s="748"/>
      <c r="GHM5" s="748"/>
      <c r="GHN5" s="748"/>
      <c r="GHO5" s="748"/>
      <c r="GHP5" s="748"/>
      <c r="GHQ5" s="748"/>
      <c r="GHR5" s="748"/>
      <c r="GHS5" s="747"/>
      <c r="GHT5" s="748"/>
      <c r="GHU5" s="748"/>
      <c r="GHV5" s="748"/>
      <c r="GHW5" s="748"/>
      <c r="GHX5" s="748"/>
      <c r="GHY5" s="748"/>
      <c r="GHZ5" s="748"/>
      <c r="GIA5" s="748"/>
      <c r="GIB5" s="748"/>
      <c r="GIC5" s="748"/>
      <c r="GID5" s="748"/>
      <c r="GIE5" s="748"/>
      <c r="GIF5" s="748"/>
      <c r="GIG5" s="748"/>
      <c r="GIH5" s="748"/>
      <c r="GII5" s="748"/>
      <c r="GIJ5" s="748"/>
      <c r="GIK5" s="748"/>
      <c r="GIL5" s="748"/>
      <c r="GIM5" s="748"/>
      <c r="GIN5" s="748"/>
      <c r="GIO5" s="748"/>
      <c r="GIP5" s="748"/>
      <c r="GIQ5" s="748"/>
      <c r="GIR5" s="748"/>
      <c r="GIS5" s="748"/>
      <c r="GIT5" s="748"/>
      <c r="GIU5" s="748"/>
      <c r="GIV5" s="748"/>
      <c r="GIW5" s="748"/>
      <c r="GIX5" s="747"/>
      <c r="GIY5" s="748"/>
      <c r="GIZ5" s="748"/>
      <c r="GJA5" s="748"/>
      <c r="GJB5" s="748"/>
      <c r="GJC5" s="748"/>
      <c r="GJD5" s="748"/>
      <c r="GJE5" s="748"/>
      <c r="GJF5" s="748"/>
      <c r="GJG5" s="748"/>
      <c r="GJH5" s="748"/>
      <c r="GJI5" s="748"/>
      <c r="GJJ5" s="748"/>
      <c r="GJK5" s="748"/>
      <c r="GJL5" s="748"/>
      <c r="GJM5" s="748"/>
      <c r="GJN5" s="748"/>
      <c r="GJO5" s="748"/>
      <c r="GJP5" s="748"/>
      <c r="GJQ5" s="748"/>
      <c r="GJR5" s="748"/>
      <c r="GJS5" s="748"/>
      <c r="GJT5" s="748"/>
      <c r="GJU5" s="748"/>
      <c r="GJV5" s="748"/>
      <c r="GJW5" s="748"/>
      <c r="GJX5" s="748"/>
      <c r="GJY5" s="748"/>
      <c r="GJZ5" s="748"/>
      <c r="GKA5" s="748"/>
      <c r="GKB5" s="748"/>
      <c r="GKC5" s="747"/>
      <c r="GKD5" s="748"/>
      <c r="GKE5" s="748"/>
      <c r="GKF5" s="748"/>
      <c r="GKG5" s="748"/>
      <c r="GKH5" s="748"/>
      <c r="GKI5" s="748"/>
      <c r="GKJ5" s="748"/>
      <c r="GKK5" s="748"/>
      <c r="GKL5" s="748"/>
      <c r="GKM5" s="748"/>
      <c r="GKN5" s="748"/>
      <c r="GKO5" s="748"/>
      <c r="GKP5" s="748"/>
      <c r="GKQ5" s="748"/>
      <c r="GKR5" s="748"/>
      <c r="GKS5" s="748"/>
      <c r="GKT5" s="748"/>
      <c r="GKU5" s="748"/>
      <c r="GKV5" s="748"/>
      <c r="GKW5" s="748"/>
      <c r="GKX5" s="748"/>
      <c r="GKY5" s="748"/>
      <c r="GKZ5" s="748"/>
      <c r="GLA5" s="748"/>
      <c r="GLB5" s="748"/>
      <c r="GLC5" s="748"/>
      <c r="GLD5" s="748"/>
      <c r="GLE5" s="748"/>
      <c r="GLF5" s="748"/>
      <c r="GLG5" s="748"/>
      <c r="GLH5" s="747"/>
      <c r="GLI5" s="748"/>
      <c r="GLJ5" s="748"/>
      <c r="GLK5" s="748"/>
      <c r="GLL5" s="748"/>
      <c r="GLM5" s="748"/>
      <c r="GLN5" s="748"/>
      <c r="GLO5" s="748"/>
      <c r="GLP5" s="748"/>
      <c r="GLQ5" s="748"/>
      <c r="GLR5" s="748"/>
      <c r="GLS5" s="748"/>
      <c r="GLT5" s="748"/>
      <c r="GLU5" s="748"/>
      <c r="GLV5" s="748"/>
      <c r="GLW5" s="748"/>
      <c r="GLX5" s="748"/>
      <c r="GLY5" s="748"/>
      <c r="GLZ5" s="748"/>
      <c r="GMA5" s="748"/>
      <c r="GMB5" s="748"/>
      <c r="GMC5" s="748"/>
      <c r="GMD5" s="748"/>
      <c r="GME5" s="748"/>
      <c r="GMF5" s="748"/>
      <c r="GMG5" s="748"/>
      <c r="GMH5" s="748"/>
      <c r="GMI5" s="748"/>
      <c r="GMJ5" s="748"/>
      <c r="GMK5" s="748"/>
      <c r="GML5" s="748"/>
      <c r="GMM5" s="747"/>
      <c r="GMN5" s="748"/>
      <c r="GMO5" s="748"/>
      <c r="GMP5" s="748"/>
      <c r="GMQ5" s="748"/>
      <c r="GMR5" s="748"/>
      <c r="GMS5" s="748"/>
      <c r="GMT5" s="748"/>
      <c r="GMU5" s="748"/>
      <c r="GMV5" s="748"/>
      <c r="GMW5" s="748"/>
      <c r="GMX5" s="748"/>
      <c r="GMY5" s="748"/>
      <c r="GMZ5" s="748"/>
      <c r="GNA5" s="748"/>
      <c r="GNB5" s="748"/>
      <c r="GNC5" s="748"/>
      <c r="GND5" s="748"/>
      <c r="GNE5" s="748"/>
      <c r="GNF5" s="748"/>
      <c r="GNG5" s="748"/>
      <c r="GNH5" s="748"/>
      <c r="GNI5" s="748"/>
      <c r="GNJ5" s="748"/>
      <c r="GNK5" s="748"/>
      <c r="GNL5" s="748"/>
      <c r="GNM5" s="748"/>
      <c r="GNN5" s="748"/>
      <c r="GNO5" s="748"/>
      <c r="GNP5" s="748"/>
      <c r="GNQ5" s="748"/>
      <c r="GNR5" s="747"/>
      <c r="GNS5" s="748"/>
      <c r="GNT5" s="748"/>
      <c r="GNU5" s="748"/>
      <c r="GNV5" s="748"/>
      <c r="GNW5" s="748"/>
      <c r="GNX5" s="748"/>
      <c r="GNY5" s="748"/>
      <c r="GNZ5" s="748"/>
      <c r="GOA5" s="748"/>
      <c r="GOB5" s="748"/>
      <c r="GOC5" s="748"/>
      <c r="GOD5" s="748"/>
      <c r="GOE5" s="748"/>
      <c r="GOF5" s="748"/>
      <c r="GOG5" s="748"/>
      <c r="GOH5" s="748"/>
      <c r="GOI5" s="748"/>
      <c r="GOJ5" s="748"/>
      <c r="GOK5" s="748"/>
      <c r="GOL5" s="748"/>
      <c r="GOM5" s="748"/>
      <c r="GON5" s="748"/>
      <c r="GOO5" s="748"/>
      <c r="GOP5" s="748"/>
      <c r="GOQ5" s="748"/>
      <c r="GOR5" s="748"/>
      <c r="GOS5" s="748"/>
      <c r="GOT5" s="748"/>
      <c r="GOU5" s="748"/>
      <c r="GOV5" s="748"/>
      <c r="GOW5" s="747"/>
      <c r="GOX5" s="748"/>
      <c r="GOY5" s="748"/>
      <c r="GOZ5" s="748"/>
      <c r="GPA5" s="748"/>
      <c r="GPB5" s="748"/>
      <c r="GPC5" s="748"/>
      <c r="GPD5" s="748"/>
      <c r="GPE5" s="748"/>
      <c r="GPF5" s="748"/>
      <c r="GPG5" s="748"/>
      <c r="GPH5" s="748"/>
      <c r="GPI5" s="748"/>
      <c r="GPJ5" s="748"/>
      <c r="GPK5" s="748"/>
      <c r="GPL5" s="748"/>
      <c r="GPM5" s="748"/>
      <c r="GPN5" s="748"/>
      <c r="GPO5" s="748"/>
      <c r="GPP5" s="748"/>
      <c r="GPQ5" s="748"/>
      <c r="GPR5" s="748"/>
      <c r="GPS5" s="748"/>
      <c r="GPT5" s="748"/>
      <c r="GPU5" s="748"/>
      <c r="GPV5" s="748"/>
      <c r="GPW5" s="748"/>
      <c r="GPX5" s="748"/>
      <c r="GPY5" s="748"/>
      <c r="GPZ5" s="748"/>
      <c r="GQA5" s="748"/>
      <c r="GQB5" s="747"/>
      <c r="GQC5" s="748"/>
      <c r="GQD5" s="748"/>
      <c r="GQE5" s="748"/>
      <c r="GQF5" s="748"/>
      <c r="GQG5" s="748"/>
      <c r="GQH5" s="748"/>
      <c r="GQI5" s="748"/>
      <c r="GQJ5" s="748"/>
      <c r="GQK5" s="748"/>
      <c r="GQL5" s="748"/>
      <c r="GQM5" s="748"/>
      <c r="GQN5" s="748"/>
      <c r="GQO5" s="748"/>
      <c r="GQP5" s="748"/>
      <c r="GQQ5" s="748"/>
      <c r="GQR5" s="748"/>
      <c r="GQS5" s="748"/>
      <c r="GQT5" s="748"/>
      <c r="GQU5" s="748"/>
      <c r="GQV5" s="748"/>
      <c r="GQW5" s="748"/>
      <c r="GQX5" s="748"/>
      <c r="GQY5" s="748"/>
      <c r="GQZ5" s="748"/>
      <c r="GRA5" s="748"/>
      <c r="GRB5" s="748"/>
      <c r="GRC5" s="748"/>
      <c r="GRD5" s="748"/>
      <c r="GRE5" s="748"/>
      <c r="GRF5" s="748"/>
      <c r="GRG5" s="747"/>
      <c r="GRH5" s="748"/>
      <c r="GRI5" s="748"/>
      <c r="GRJ5" s="748"/>
      <c r="GRK5" s="748"/>
      <c r="GRL5" s="748"/>
      <c r="GRM5" s="748"/>
      <c r="GRN5" s="748"/>
      <c r="GRO5" s="748"/>
      <c r="GRP5" s="748"/>
      <c r="GRQ5" s="748"/>
      <c r="GRR5" s="748"/>
      <c r="GRS5" s="748"/>
      <c r="GRT5" s="748"/>
      <c r="GRU5" s="748"/>
      <c r="GRV5" s="748"/>
      <c r="GRW5" s="748"/>
      <c r="GRX5" s="748"/>
      <c r="GRY5" s="748"/>
      <c r="GRZ5" s="748"/>
      <c r="GSA5" s="748"/>
      <c r="GSB5" s="748"/>
      <c r="GSC5" s="748"/>
      <c r="GSD5" s="748"/>
      <c r="GSE5" s="748"/>
      <c r="GSF5" s="748"/>
      <c r="GSG5" s="748"/>
      <c r="GSH5" s="748"/>
      <c r="GSI5" s="748"/>
      <c r="GSJ5" s="748"/>
      <c r="GSK5" s="748"/>
      <c r="GSL5" s="747"/>
      <c r="GSM5" s="748"/>
      <c r="GSN5" s="748"/>
      <c r="GSO5" s="748"/>
      <c r="GSP5" s="748"/>
      <c r="GSQ5" s="748"/>
      <c r="GSR5" s="748"/>
      <c r="GSS5" s="748"/>
      <c r="GST5" s="748"/>
      <c r="GSU5" s="748"/>
      <c r="GSV5" s="748"/>
      <c r="GSW5" s="748"/>
      <c r="GSX5" s="748"/>
      <c r="GSY5" s="748"/>
      <c r="GSZ5" s="748"/>
      <c r="GTA5" s="748"/>
      <c r="GTB5" s="748"/>
      <c r="GTC5" s="748"/>
      <c r="GTD5" s="748"/>
      <c r="GTE5" s="748"/>
      <c r="GTF5" s="748"/>
      <c r="GTG5" s="748"/>
      <c r="GTH5" s="748"/>
      <c r="GTI5" s="748"/>
      <c r="GTJ5" s="748"/>
      <c r="GTK5" s="748"/>
      <c r="GTL5" s="748"/>
      <c r="GTM5" s="748"/>
      <c r="GTN5" s="748"/>
      <c r="GTO5" s="748"/>
      <c r="GTP5" s="748"/>
      <c r="GTQ5" s="747"/>
      <c r="GTR5" s="748"/>
      <c r="GTS5" s="748"/>
      <c r="GTT5" s="748"/>
      <c r="GTU5" s="748"/>
      <c r="GTV5" s="748"/>
      <c r="GTW5" s="748"/>
      <c r="GTX5" s="748"/>
      <c r="GTY5" s="748"/>
      <c r="GTZ5" s="748"/>
      <c r="GUA5" s="748"/>
      <c r="GUB5" s="748"/>
      <c r="GUC5" s="748"/>
      <c r="GUD5" s="748"/>
      <c r="GUE5" s="748"/>
      <c r="GUF5" s="748"/>
      <c r="GUG5" s="748"/>
      <c r="GUH5" s="748"/>
      <c r="GUI5" s="748"/>
      <c r="GUJ5" s="748"/>
      <c r="GUK5" s="748"/>
      <c r="GUL5" s="748"/>
      <c r="GUM5" s="748"/>
      <c r="GUN5" s="748"/>
      <c r="GUO5" s="748"/>
      <c r="GUP5" s="748"/>
      <c r="GUQ5" s="748"/>
      <c r="GUR5" s="748"/>
      <c r="GUS5" s="748"/>
      <c r="GUT5" s="748"/>
      <c r="GUU5" s="748"/>
      <c r="GUV5" s="747"/>
      <c r="GUW5" s="748"/>
      <c r="GUX5" s="748"/>
      <c r="GUY5" s="748"/>
      <c r="GUZ5" s="748"/>
      <c r="GVA5" s="748"/>
      <c r="GVB5" s="748"/>
      <c r="GVC5" s="748"/>
      <c r="GVD5" s="748"/>
      <c r="GVE5" s="748"/>
      <c r="GVF5" s="748"/>
      <c r="GVG5" s="748"/>
      <c r="GVH5" s="748"/>
      <c r="GVI5" s="748"/>
      <c r="GVJ5" s="748"/>
      <c r="GVK5" s="748"/>
      <c r="GVL5" s="748"/>
      <c r="GVM5" s="748"/>
      <c r="GVN5" s="748"/>
      <c r="GVO5" s="748"/>
      <c r="GVP5" s="748"/>
      <c r="GVQ5" s="748"/>
      <c r="GVR5" s="748"/>
      <c r="GVS5" s="748"/>
      <c r="GVT5" s="748"/>
      <c r="GVU5" s="748"/>
      <c r="GVV5" s="748"/>
      <c r="GVW5" s="748"/>
      <c r="GVX5" s="748"/>
      <c r="GVY5" s="748"/>
      <c r="GVZ5" s="748"/>
      <c r="GWA5" s="747"/>
      <c r="GWB5" s="748"/>
      <c r="GWC5" s="748"/>
      <c r="GWD5" s="748"/>
      <c r="GWE5" s="748"/>
      <c r="GWF5" s="748"/>
      <c r="GWG5" s="748"/>
      <c r="GWH5" s="748"/>
      <c r="GWI5" s="748"/>
      <c r="GWJ5" s="748"/>
      <c r="GWK5" s="748"/>
      <c r="GWL5" s="748"/>
      <c r="GWM5" s="748"/>
      <c r="GWN5" s="748"/>
      <c r="GWO5" s="748"/>
      <c r="GWP5" s="748"/>
      <c r="GWQ5" s="748"/>
      <c r="GWR5" s="748"/>
      <c r="GWS5" s="748"/>
      <c r="GWT5" s="748"/>
      <c r="GWU5" s="748"/>
      <c r="GWV5" s="748"/>
      <c r="GWW5" s="748"/>
      <c r="GWX5" s="748"/>
      <c r="GWY5" s="748"/>
      <c r="GWZ5" s="748"/>
      <c r="GXA5" s="748"/>
      <c r="GXB5" s="748"/>
      <c r="GXC5" s="748"/>
      <c r="GXD5" s="748"/>
      <c r="GXE5" s="748"/>
      <c r="GXF5" s="747"/>
      <c r="GXG5" s="748"/>
      <c r="GXH5" s="748"/>
      <c r="GXI5" s="748"/>
      <c r="GXJ5" s="748"/>
      <c r="GXK5" s="748"/>
      <c r="GXL5" s="748"/>
      <c r="GXM5" s="748"/>
      <c r="GXN5" s="748"/>
      <c r="GXO5" s="748"/>
      <c r="GXP5" s="748"/>
      <c r="GXQ5" s="748"/>
      <c r="GXR5" s="748"/>
      <c r="GXS5" s="748"/>
      <c r="GXT5" s="748"/>
      <c r="GXU5" s="748"/>
      <c r="GXV5" s="748"/>
      <c r="GXW5" s="748"/>
      <c r="GXX5" s="748"/>
      <c r="GXY5" s="748"/>
      <c r="GXZ5" s="748"/>
      <c r="GYA5" s="748"/>
      <c r="GYB5" s="748"/>
      <c r="GYC5" s="748"/>
      <c r="GYD5" s="748"/>
      <c r="GYE5" s="748"/>
      <c r="GYF5" s="748"/>
      <c r="GYG5" s="748"/>
      <c r="GYH5" s="748"/>
      <c r="GYI5" s="748"/>
      <c r="GYJ5" s="748"/>
      <c r="GYK5" s="747"/>
      <c r="GYL5" s="748"/>
      <c r="GYM5" s="748"/>
      <c r="GYN5" s="748"/>
      <c r="GYO5" s="748"/>
      <c r="GYP5" s="748"/>
      <c r="GYQ5" s="748"/>
      <c r="GYR5" s="748"/>
      <c r="GYS5" s="748"/>
      <c r="GYT5" s="748"/>
      <c r="GYU5" s="748"/>
      <c r="GYV5" s="748"/>
      <c r="GYW5" s="748"/>
      <c r="GYX5" s="748"/>
      <c r="GYY5" s="748"/>
      <c r="GYZ5" s="748"/>
      <c r="GZA5" s="748"/>
      <c r="GZB5" s="748"/>
      <c r="GZC5" s="748"/>
      <c r="GZD5" s="748"/>
      <c r="GZE5" s="748"/>
      <c r="GZF5" s="748"/>
      <c r="GZG5" s="748"/>
      <c r="GZH5" s="748"/>
      <c r="GZI5" s="748"/>
      <c r="GZJ5" s="748"/>
      <c r="GZK5" s="748"/>
      <c r="GZL5" s="748"/>
      <c r="GZM5" s="748"/>
      <c r="GZN5" s="748"/>
      <c r="GZO5" s="748"/>
      <c r="GZP5" s="747"/>
      <c r="GZQ5" s="748"/>
      <c r="GZR5" s="748"/>
      <c r="GZS5" s="748"/>
      <c r="GZT5" s="748"/>
      <c r="GZU5" s="748"/>
      <c r="GZV5" s="748"/>
      <c r="GZW5" s="748"/>
      <c r="GZX5" s="748"/>
      <c r="GZY5" s="748"/>
      <c r="GZZ5" s="748"/>
      <c r="HAA5" s="748"/>
      <c r="HAB5" s="748"/>
      <c r="HAC5" s="748"/>
      <c r="HAD5" s="748"/>
      <c r="HAE5" s="748"/>
      <c r="HAF5" s="748"/>
      <c r="HAG5" s="748"/>
      <c r="HAH5" s="748"/>
      <c r="HAI5" s="748"/>
      <c r="HAJ5" s="748"/>
      <c r="HAK5" s="748"/>
      <c r="HAL5" s="748"/>
      <c r="HAM5" s="748"/>
      <c r="HAN5" s="748"/>
      <c r="HAO5" s="748"/>
      <c r="HAP5" s="748"/>
      <c r="HAQ5" s="748"/>
      <c r="HAR5" s="748"/>
      <c r="HAS5" s="748"/>
      <c r="HAT5" s="748"/>
      <c r="HAU5" s="747"/>
      <c r="HAV5" s="748"/>
      <c r="HAW5" s="748"/>
      <c r="HAX5" s="748"/>
      <c r="HAY5" s="748"/>
      <c r="HAZ5" s="748"/>
      <c r="HBA5" s="748"/>
      <c r="HBB5" s="748"/>
      <c r="HBC5" s="748"/>
      <c r="HBD5" s="748"/>
      <c r="HBE5" s="748"/>
      <c r="HBF5" s="748"/>
      <c r="HBG5" s="748"/>
      <c r="HBH5" s="748"/>
      <c r="HBI5" s="748"/>
      <c r="HBJ5" s="748"/>
      <c r="HBK5" s="748"/>
      <c r="HBL5" s="748"/>
      <c r="HBM5" s="748"/>
      <c r="HBN5" s="748"/>
      <c r="HBO5" s="748"/>
      <c r="HBP5" s="748"/>
      <c r="HBQ5" s="748"/>
      <c r="HBR5" s="748"/>
      <c r="HBS5" s="748"/>
      <c r="HBT5" s="748"/>
      <c r="HBU5" s="748"/>
      <c r="HBV5" s="748"/>
      <c r="HBW5" s="748"/>
      <c r="HBX5" s="748"/>
      <c r="HBY5" s="748"/>
      <c r="HBZ5" s="747"/>
      <c r="HCA5" s="748"/>
      <c r="HCB5" s="748"/>
      <c r="HCC5" s="748"/>
      <c r="HCD5" s="748"/>
      <c r="HCE5" s="748"/>
      <c r="HCF5" s="748"/>
      <c r="HCG5" s="748"/>
      <c r="HCH5" s="748"/>
      <c r="HCI5" s="748"/>
      <c r="HCJ5" s="748"/>
      <c r="HCK5" s="748"/>
      <c r="HCL5" s="748"/>
      <c r="HCM5" s="748"/>
      <c r="HCN5" s="748"/>
      <c r="HCO5" s="748"/>
      <c r="HCP5" s="748"/>
      <c r="HCQ5" s="748"/>
      <c r="HCR5" s="748"/>
      <c r="HCS5" s="748"/>
      <c r="HCT5" s="748"/>
      <c r="HCU5" s="748"/>
      <c r="HCV5" s="748"/>
      <c r="HCW5" s="748"/>
      <c r="HCX5" s="748"/>
      <c r="HCY5" s="748"/>
      <c r="HCZ5" s="748"/>
      <c r="HDA5" s="748"/>
      <c r="HDB5" s="748"/>
      <c r="HDC5" s="748"/>
      <c r="HDD5" s="748"/>
      <c r="HDE5" s="747"/>
      <c r="HDF5" s="748"/>
      <c r="HDG5" s="748"/>
      <c r="HDH5" s="748"/>
      <c r="HDI5" s="748"/>
      <c r="HDJ5" s="748"/>
      <c r="HDK5" s="748"/>
      <c r="HDL5" s="748"/>
      <c r="HDM5" s="748"/>
      <c r="HDN5" s="748"/>
      <c r="HDO5" s="748"/>
      <c r="HDP5" s="748"/>
      <c r="HDQ5" s="748"/>
      <c r="HDR5" s="748"/>
      <c r="HDS5" s="748"/>
      <c r="HDT5" s="748"/>
      <c r="HDU5" s="748"/>
      <c r="HDV5" s="748"/>
      <c r="HDW5" s="748"/>
      <c r="HDX5" s="748"/>
      <c r="HDY5" s="748"/>
      <c r="HDZ5" s="748"/>
      <c r="HEA5" s="748"/>
      <c r="HEB5" s="748"/>
      <c r="HEC5" s="748"/>
      <c r="HED5" s="748"/>
      <c r="HEE5" s="748"/>
      <c r="HEF5" s="748"/>
      <c r="HEG5" s="748"/>
      <c r="HEH5" s="748"/>
      <c r="HEI5" s="748"/>
      <c r="HEJ5" s="747"/>
      <c r="HEK5" s="748"/>
      <c r="HEL5" s="748"/>
      <c r="HEM5" s="748"/>
      <c r="HEN5" s="748"/>
      <c r="HEO5" s="748"/>
      <c r="HEP5" s="748"/>
      <c r="HEQ5" s="748"/>
      <c r="HER5" s="748"/>
      <c r="HES5" s="748"/>
      <c r="HET5" s="748"/>
      <c r="HEU5" s="748"/>
      <c r="HEV5" s="748"/>
      <c r="HEW5" s="748"/>
      <c r="HEX5" s="748"/>
      <c r="HEY5" s="748"/>
      <c r="HEZ5" s="748"/>
      <c r="HFA5" s="748"/>
      <c r="HFB5" s="748"/>
      <c r="HFC5" s="748"/>
      <c r="HFD5" s="748"/>
      <c r="HFE5" s="748"/>
      <c r="HFF5" s="748"/>
      <c r="HFG5" s="748"/>
      <c r="HFH5" s="748"/>
      <c r="HFI5" s="748"/>
      <c r="HFJ5" s="748"/>
      <c r="HFK5" s="748"/>
      <c r="HFL5" s="748"/>
      <c r="HFM5" s="748"/>
      <c r="HFN5" s="748"/>
      <c r="HFO5" s="747"/>
      <c r="HFP5" s="748"/>
      <c r="HFQ5" s="748"/>
      <c r="HFR5" s="748"/>
      <c r="HFS5" s="748"/>
      <c r="HFT5" s="748"/>
      <c r="HFU5" s="748"/>
      <c r="HFV5" s="748"/>
      <c r="HFW5" s="748"/>
      <c r="HFX5" s="748"/>
      <c r="HFY5" s="748"/>
      <c r="HFZ5" s="748"/>
      <c r="HGA5" s="748"/>
      <c r="HGB5" s="748"/>
      <c r="HGC5" s="748"/>
      <c r="HGD5" s="748"/>
      <c r="HGE5" s="748"/>
      <c r="HGF5" s="748"/>
      <c r="HGG5" s="748"/>
      <c r="HGH5" s="748"/>
      <c r="HGI5" s="748"/>
      <c r="HGJ5" s="748"/>
      <c r="HGK5" s="748"/>
      <c r="HGL5" s="748"/>
      <c r="HGM5" s="748"/>
      <c r="HGN5" s="748"/>
      <c r="HGO5" s="748"/>
      <c r="HGP5" s="748"/>
      <c r="HGQ5" s="748"/>
      <c r="HGR5" s="748"/>
      <c r="HGS5" s="748"/>
      <c r="HGT5" s="747"/>
      <c r="HGU5" s="748"/>
      <c r="HGV5" s="748"/>
      <c r="HGW5" s="748"/>
      <c r="HGX5" s="748"/>
      <c r="HGY5" s="748"/>
      <c r="HGZ5" s="748"/>
      <c r="HHA5" s="748"/>
      <c r="HHB5" s="748"/>
      <c r="HHC5" s="748"/>
      <c r="HHD5" s="748"/>
      <c r="HHE5" s="748"/>
      <c r="HHF5" s="748"/>
      <c r="HHG5" s="748"/>
      <c r="HHH5" s="748"/>
      <c r="HHI5" s="748"/>
      <c r="HHJ5" s="748"/>
      <c r="HHK5" s="748"/>
      <c r="HHL5" s="748"/>
      <c r="HHM5" s="748"/>
      <c r="HHN5" s="748"/>
      <c r="HHO5" s="748"/>
      <c r="HHP5" s="748"/>
      <c r="HHQ5" s="748"/>
      <c r="HHR5" s="748"/>
      <c r="HHS5" s="748"/>
      <c r="HHT5" s="748"/>
      <c r="HHU5" s="748"/>
      <c r="HHV5" s="748"/>
      <c r="HHW5" s="748"/>
      <c r="HHX5" s="748"/>
      <c r="HHY5" s="747"/>
      <c r="HHZ5" s="748"/>
      <c r="HIA5" s="748"/>
      <c r="HIB5" s="748"/>
      <c r="HIC5" s="748"/>
      <c r="HID5" s="748"/>
      <c r="HIE5" s="748"/>
      <c r="HIF5" s="748"/>
      <c r="HIG5" s="748"/>
      <c r="HIH5" s="748"/>
      <c r="HII5" s="748"/>
      <c r="HIJ5" s="748"/>
      <c r="HIK5" s="748"/>
      <c r="HIL5" s="748"/>
      <c r="HIM5" s="748"/>
      <c r="HIN5" s="748"/>
      <c r="HIO5" s="748"/>
      <c r="HIP5" s="748"/>
      <c r="HIQ5" s="748"/>
      <c r="HIR5" s="748"/>
      <c r="HIS5" s="748"/>
      <c r="HIT5" s="748"/>
      <c r="HIU5" s="748"/>
      <c r="HIV5" s="748"/>
      <c r="HIW5" s="748"/>
      <c r="HIX5" s="748"/>
      <c r="HIY5" s="748"/>
      <c r="HIZ5" s="748"/>
      <c r="HJA5" s="748"/>
      <c r="HJB5" s="748"/>
      <c r="HJC5" s="748"/>
      <c r="HJD5" s="747"/>
      <c r="HJE5" s="748"/>
      <c r="HJF5" s="748"/>
      <c r="HJG5" s="748"/>
      <c r="HJH5" s="748"/>
      <c r="HJI5" s="748"/>
      <c r="HJJ5" s="748"/>
      <c r="HJK5" s="748"/>
      <c r="HJL5" s="748"/>
      <c r="HJM5" s="748"/>
      <c r="HJN5" s="748"/>
      <c r="HJO5" s="748"/>
      <c r="HJP5" s="748"/>
      <c r="HJQ5" s="748"/>
      <c r="HJR5" s="748"/>
      <c r="HJS5" s="748"/>
      <c r="HJT5" s="748"/>
      <c r="HJU5" s="748"/>
      <c r="HJV5" s="748"/>
      <c r="HJW5" s="748"/>
      <c r="HJX5" s="748"/>
      <c r="HJY5" s="748"/>
      <c r="HJZ5" s="748"/>
      <c r="HKA5" s="748"/>
      <c r="HKB5" s="748"/>
      <c r="HKC5" s="748"/>
      <c r="HKD5" s="748"/>
      <c r="HKE5" s="748"/>
      <c r="HKF5" s="748"/>
      <c r="HKG5" s="748"/>
      <c r="HKH5" s="748"/>
      <c r="HKI5" s="747"/>
      <c r="HKJ5" s="748"/>
      <c r="HKK5" s="748"/>
      <c r="HKL5" s="748"/>
      <c r="HKM5" s="748"/>
      <c r="HKN5" s="748"/>
      <c r="HKO5" s="748"/>
      <c r="HKP5" s="748"/>
      <c r="HKQ5" s="748"/>
      <c r="HKR5" s="748"/>
      <c r="HKS5" s="748"/>
      <c r="HKT5" s="748"/>
      <c r="HKU5" s="748"/>
      <c r="HKV5" s="748"/>
      <c r="HKW5" s="748"/>
      <c r="HKX5" s="748"/>
      <c r="HKY5" s="748"/>
      <c r="HKZ5" s="748"/>
      <c r="HLA5" s="748"/>
      <c r="HLB5" s="748"/>
      <c r="HLC5" s="748"/>
      <c r="HLD5" s="748"/>
      <c r="HLE5" s="748"/>
      <c r="HLF5" s="748"/>
      <c r="HLG5" s="748"/>
      <c r="HLH5" s="748"/>
      <c r="HLI5" s="748"/>
      <c r="HLJ5" s="748"/>
      <c r="HLK5" s="748"/>
      <c r="HLL5" s="748"/>
      <c r="HLM5" s="748"/>
      <c r="HLN5" s="747"/>
      <c r="HLO5" s="748"/>
      <c r="HLP5" s="748"/>
      <c r="HLQ5" s="748"/>
      <c r="HLR5" s="748"/>
      <c r="HLS5" s="748"/>
      <c r="HLT5" s="748"/>
      <c r="HLU5" s="748"/>
      <c r="HLV5" s="748"/>
      <c r="HLW5" s="748"/>
      <c r="HLX5" s="748"/>
      <c r="HLY5" s="748"/>
      <c r="HLZ5" s="748"/>
      <c r="HMA5" s="748"/>
      <c r="HMB5" s="748"/>
      <c r="HMC5" s="748"/>
      <c r="HMD5" s="748"/>
      <c r="HME5" s="748"/>
      <c r="HMF5" s="748"/>
      <c r="HMG5" s="748"/>
      <c r="HMH5" s="748"/>
      <c r="HMI5" s="748"/>
      <c r="HMJ5" s="748"/>
      <c r="HMK5" s="748"/>
      <c r="HML5" s="748"/>
      <c r="HMM5" s="748"/>
      <c r="HMN5" s="748"/>
      <c r="HMO5" s="748"/>
      <c r="HMP5" s="748"/>
      <c r="HMQ5" s="748"/>
      <c r="HMR5" s="748"/>
      <c r="HMS5" s="747"/>
      <c r="HMT5" s="748"/>
      <c r="HMU5" s="748"/>
      <c r="HMV5" s="748"/>
      <c r="HMW5" s="748"/>
      <c r="HMX5" s="748"/>
      <c r="HMY5" s="748"/>
      <c r="HMZ5" s="748"/>
      <c r="HNA5" s="748"/>
      <c r="HNB5" s="748"/>
      <c r="HNC5" s="748"/>
      <c r="HND5" s="748"/>
      <c r="HNE5" s="748"/>
      <c r="HNF5" s="748"/>
      <c r="HNG5" s="748"/>
      <c r="HNH5" s="748"/>
      <c r="HNI5" s="748"/>
      <c r="HNJ5" s="748"/>
      <c r="HNK5" s="748"/>
      <c r="HNL5" s="748"/>
      <c r="HNM5" s="748"/>
      <c r="HNN5" s="748"/>
      <c r="HNO5" s="748"/>
      <c r="HNP5" s="748"/>
      <c r="HNQ5" s="748"/>
      <c r="HNR5" s="748"/>
      <c r="HNS5" s="748"/>
      <c r="HNT5" s="748"/>
      <c r="HNU5" s="748"/>
      <c r="HNV5" s="748"/>
      <c r="HNW5" s="748"/>
      <c r="HNX5" s="747"/>
      <c r="HNY5" s="748"/>
      <c r="HNZ5" s="748"/>
      <c r="HOA5" s="748"/>
      <c r="HOB5" s="748"/>
      <c r="HOC5" s="748"/>
      <c r="HOD5" s="748"/>
      <c r="HOE5" s="748"/>
      <c r="HOF5" s="748"/>
      <c r="HOG5" s="748"/>
      <c r="HOH5" s="748"/>
      <c r="HOI5" s="748"/>
      <c r="HOJ5" s="748"/>
      <c r="HOK5" s="748"/>
      <c r="HOL5" s="748"/>
      <c r="HOM5" s="748"/>
      <c r="HON5" s="748"/>
      <c r="HOO5" s="748"/>
      <c r="HOP5" s="748"/>
      <c r="HOQ5" s="748"/>
      <c r="HOR5" s="748"/>
      <c r="HOS5" s="748"/>
      <c r="HOT5" s="748"/>
      <c r="HOU5" s="748"/>
      <c r="HOV5" s="748"/>
      <c r="HOW5" s="748"/>
      <c r="HOX5" s="748"/>
      <c r="HOY5" s="748"/>
      <c r="HOZ5" s="748"/>
      <c r="HPA5" s="748"/>
      <c r="HPB5" s="748"/>
      <c r="HPC5" s="747"/>
      <c r="HPD5" s="748"/>
      <c r="HPE5" s="748"/>
      <c r="HPF5" s="748"/>
      <c r="HPG5" s="748"/>
      <c r="HPH5" s="748"/>
      <c r="HPI5" s="748"/>
      <c r="HPJ5" s="748"/>
      <c r="HPK5" s="748"/>
      <c r="HPL5" s="748"/>
      <c r="HPM5" s="748"/>
      <c r="HPN5" s="748"/>
      <c r="HPO5" s="748"/>
      <c r="HPP5" s="748"/>
      <c r="HPQ5" s="748"/>
      <c r="HPR5" s="748"/>
      <c r="HPS5" s="748"/>
      <c r="HPT5" s="748"/>
      <c r="HPU5" s="748"/>
      <c r="HPV5" s="748"/>
      <c r="HPW5" s="748"/>
      <c r="HPX5" s="748"/>
      <c r="HPY5" s="748"/>
      <c r="HPZ5" s="748"/>
      <c r="HQA5" s="748"/>
      <c r="HQB5" s="748"/>
      <c r="HQC5" s="748"/>
      <c r="HQD5" s="748"/>
      <c r="HQE5" s="748"/>
      <c r="HQF5" s="748"/>
      <c r="HQG5" s="748"/>
      <c r="HQH5" s="747"/>
      <c r="HQI5" s="748"/>
      <c r="HQJ5" s="748"/>
      <c r="HQK5" s="748"/>
      <c r="HQL5" s="748"/>
      <c r="HQM5" s="748"/>
      <c r="HQN5" s="748"/>
      <c r="HQO5" s="748"/>
      <c r="HQP5" s="748"/>
      <c r="HQQ5" s="748"/>
      <c r="HQR5" s="748"/>
      <c r="HQS5" s="748"/>
      <c r="HQT5" s="748"/>
      <c r="HQU5" s="748"/>
      <c r="HQV5" s="748"/>
      <c r="HQW5" s="748"/>
      <c r="HQX5" s="748"/>
      <c r="HQY5" s="748"/>
      <c r="HQZ5" s="748"/>
      <c r="HRA5" s="748"/>
      <c r="HRB5" s="748"/>
      <c r="HRC5" s="748"/>
      <c r="HRD5" s="748"/>
      <c r="HRE5" s="748"/>
      <c r="HRF5" s="748"/>
      <c r="HRG5" s="748"/>
      <c r="HRH5" s="748"/>
      <c r="HRI5" s="748"/>
      <c r="HRJ5" s="748"/>
      <c r="HRK5" s="748"/>
      <c r="HRL5" s="748"/>
      <c r="HRM5" s="747"/>
      <c r="HRN5" s="748"/>
      <c r="HRO5" s="748"/>
      <c r="HRP5" s="748"/>
      <c r="HRQ5" s="748"/>
      <c r="HRR5" s="748"/>
      <c r="HRS5" s="748"/>
      <c r="HRT5" s="748"/>
      <c r="HRU5" s="748"/>
      <c r="HRV5" s="748"/>
      <c r="HRW5" s="748"/>
      <c r="HRX5" s="748"/>
      <c r="HRY5" s="748"/>
      <c r="HRZ5" s="748"/>
      <c r="HSA5" s="748"/>
      <c r="HSB5" s="748"/>
      <c r="HSC5" s="748"/>
      <c r="HSD5" s="748"/>
      <c r="HSE5" s="748"/>
      <c r="HSF5" s="748"/>
      <c r="HSG5" s="748"/>
      <c r="HSH5" s="748"/>
      <c r="HSI5" s="748"/>
      <c r="HSJ5" s="748"/>
      <c r="HSK5" s="748"/>
      <c r="HSL5" s="748"/>
      <c r="HSM5" s="748"/>
      <c r="HSN5" s="748"/>
      <c r="HSO5" s="748"/>
      <c r="HSP5" s="748"/>
      <c r="HSQ5" s="748"/>
      <c r="HSR5" s="747"/>
      <c r="HSS5" s="748"/>
      <c r="HST5" s="748"/>
      <c r="HSU5" s="748"/>
      <c r="HSV5" s="748"/>
      <c r="HSW5" s="748"/>
      <c r="HSX5" s="748"/>
      <c r="HSY5" s="748"/>
      <c r="HSZ5" s="748"/>
      <c r="HTA5" s="748"/>
      <c r="HTB5" s="748"/>
      <c r="HTC5" s="748"/>
      <c r="HTD5" s="748"/>
      <c r="HTE5" s="748"/>
      <c r="HTF5" s="748"/>
      <c r="HTG5" s="748"/>
      <c r="HTH5" s="748"/>
      <c r="HTI5" s="748"/>
      <c r="HTJ5" s="748"/>
      <c r="HTK5" s="748"/>
      <c r="HTL5" s="748"/>
      <c r="HTM5" s="748"/>
      <c r="HTN5" s="748"/>
      <c r="HTO5" s="748"/>
      <c r="HTP5" s="748"/>
      <c r="HTQ5" s="748"/>
      <c r="HTR5" s="748"/>
      <c r="HTS5" s="748"/>
      <c r="HTT5" s="748"/>
      <c r="HTU5" s="748"/>
      <c r="HTV5" s="748"/>
      <c r="HTW5" s="747"/>
      <c r="HTX5" s="748"/>
      <c r="HTY5" s="748"/>
      <c r="HTZ5" s="748"/>
      <c r="HUA5" s="748"/>
      <c r="HUB5" s="748"/>
      <c r="HUC5" s="748"/>
      <c r="HUD5" s="748"/>
      <c r="HUE5" s="748"/>
      <c r="HUF5" s="748"/>
      <c r="HUG5" s="748"/>
      <c r="HUH5" s="748"/>
      <c r="HUI5" s="748"/>
      <c r="HUJ5" s="748"/>
      <c r="HUK5" s="748"/>
      <c r="HUL5" s="748"/>
      <c r="HUM5" s="748"/>
      <c r="HUN5" s="748"/>
      <c r="HUO5" s="748"/>
      <c r="HUP5" s="748"/>
      <c r="HUQ5" s="748"/>
      <c r="HUR5" s="748"/>
      <c r="HUS5" s="748"/>
      <c r="HUT5" s="748"/>
      <c r="HUU5" s="748"/>
      <c r="HUV5" s="748"/>
      <c r="HUW5" s="748"/>
      <c r="HUX5" s="748"/>
      <c r="HUY5" s="748"/>
      <c r="HUZ5" s="748"/>
      <c r="HVA5" s="748"/>
      <c r="HVB5" s="747"/>
      <c r="HVC5" s="748"/>
      <c r="HVD5" s="748"/>
      <c r="HVE5" s="748"/>
      <c r="HVF5" s="748"/>
      <c r="HVG5" s="748"/>
      <c r="HVH5" s="748"/>
      <c r="HVI5" s="748"/>
      <c r="HVJ5" s="748"/>
      <c r="HVK5" s="748"/>
      <c r="HVL5" s="748"/>
      <c r="HVM5" s="748"/>
      <c r="HVN5" s="748"/>
      <c r="HVO5" s="748"/>
      <c r="HVP5" s="748"/>
      <c r="HVQ5" s="748"/>
      <c r="HVR5" s="748"/>
      <c r="HVS5" s="748"/>
      <c r="HVT5" s="748"/>
      <c r="HVU5" s="748"/>
      <c r="HVV5" s="748"/>
      <c r="HVW5" s="748"/>
      <c r="HVX5" s="748"/>
      <c r="HVY5" s="748"/>
      <c r="HVZ5" s="748"/>
      <c r="HWA5" s="748"/>
      <c r="HWB5" s="748"/>
      <c r="HWC5" s="748"/>
      <c r="HWD5" s="748"/>
      <c r="HWE5" s="748"/>
      <c r="HWF5" s="748"/>
      <c r="HWG5" s="747"/>
      <c r="HWH5" s="748"/>
      <c r="HWI5" s="748"/>
      <c r="HWJ5" s="748"/>
      <c r="HWK5" s="748"/>
      <c r="HWL5" s="748"/>
      <c r="HWM5" s="748"/>
      <c r="HWN5" s="748"/>
      <c r="HWO5" s="748"/>
      <c r="HWP5" s="748"/>
      <c r="HWQ5" s="748"/>
      <c r="HWR5" s="748"/>
      <c r="HWS5" s="748"/>
      <c r="HWT5" s="748"/>
      <c r="HWU5" s="748"/>
      <c r="HWV5" s="748"/>
      <c r="HWW5" s="748"/>
      <c r="HWX5" s="748"/>
      <c r="HWY5" s="748"/>
      <c r="HWZ5" s="748"/>
      <c r="HXA5" s="748"/>
      <c r="HXB5" s="748"/>
      <c r="HXC5" s="748"/>
      <c r="HXD5" s="748"/>
      <c r="HXE5" s="748"/>
      <c r="HXF5" s="748"/>
      <c r="HXG5" s="748"/>
      <c r="HXH5" s="748"/>
      <c r="HXI5" s="748"/>
      <c r="HXJ5" s="748"/>
      <c r="HXK5" s="748"/>
      <c r="HXL5" s="747"/>
      <c r="HXM5" s="748"/>
      <c r="HXN5" s="748"/>
      <c r="HXO5" s="748"/>
      <c r="HXP5" s="748"/>
      <c r="HXQ5" s="748"/>
      <c r="HXR5" s="748"/>
      <c r="HXS5" s="748"/>
      <c r="HXT5" s="748"/>
      <c r="HXU5" s="748"/>
      <c r="HXV5" s="748"/>
      <c r="HXW5" s="748"/>
      <c r="HXX5" s="748"/>
      <c r="HXY5" s="748"/>
      <c r="HXZ5" s="748"/>
      <c r="HYA5" s="748"/>
      <c r="HYB5" s="748"/>
      <c r="HYC5" s="748"/>
      <c r="HYD5" s="748"/>
      <c r="HYE5" s="748"/>
      <c r="HYF5" s="748"/>
      <c r="HYG5" s="748"/>
      <c r="HYH5" s="748"/>
      <c r="HYI5" s="748"/>
      <c r="HYJ5" s="748"/>
      <c r="HYK5" s="748"/>
      <c r="HYL5" s="748"/>
      <c r="HYM5" s="748"/>
      <c r="HYN5" s="748"/>
      <c r="HYO5" s="748"/>
      <c r="HYP5" s="748"/>
      <c r="HYQ5" s="747"/>
      <c r="HYR5" s="748"/>
      <c r="HYS5" s="748"/>
      <c r="HYT5" s="748"/>
      <c r="HYU5" s="748"/>
      <c r="HYV5" s="748"/>
      <c r="HYW5" s="748"/>
      <c r="HYX5" s="748"/>
      <c r="HYY5" s="748"/>
      <c r="HYZ5" s="748"/>
      <c r="HZA5" s="748"/>
      <c r="HZB5" s="748"/>
      <c r="HZC5" s="748"/>
      <c r="HZD5" s="748"/>
      <c r="HZE5" s="748"/>
      <c r="HZF5" s="748"/>
      <c r="HZG5" s="748"/>
      <c r="HZH5" s="748"/>
      <c r="HZI5" s="748"/>
      <c r="HZJ5" s="748"/>
      <c r="HZK5" s="748"/>
      <c r="HZL5" s="748"/>
      <c r="HZM5" s="748"/>
      <c r="HZN5" s="748"/>
      <c r="HZO5" s="748"/>
      <c r="HZP5" s="748"/>
      <c r="HZQ5" s="748"/>
      <c r="HZR5" s="748"/>
      <c r="HZS5" s="748"/>
      <c r="HZT5" s="748"/>
      <c r="HZU5" s="748"/>
      <c r="HZV5" s="747"/>
      <c r="HZW5" s="748"/>
      <c r="HZX5" s="748"/>
      <c r="HZY5" s="748"/>
      <c r="HZZ5" s="748"/>
      <c r="IAA5" s="748"/>
      <c r="IAB5" s="748"/>
      <c r="IAC5" s="748"/>
      <c r="IAD5" s="748"/>
      <c r="IAE5" s="748"/>
      <c r="IAF5" s="748"/>
      <c r="IAG5" s="748"/>
      <c r="IAH5" s="748"/>
      <c r="IAI5" s="748"/>
      <c r="IAJ5" s="748"/>
      <c r="IAK5" s="748"/>
      <c r="IAL5" s="748"/>
      <c r="IAM5" s="748"/>
      <c r="IAN5" s="748"/>
      <c r="IAO5" s="748"/>
      <c r="IAP5" s="748"/>
      <c r="IAQ5" s="748"/>
      <c r="IAR5" s="748"/>
      <c r="IAS5" s="748"/>
      <c r="IAT5" s="748"/>
      <c r="IAU5" s="748"/>
      <c r="IAV5" s="748"/>
      <c r="IAW5" s="748"/>
      <c r="IAX5" s="748"/>
      <c r="IAY5" s="748"/>
      <c r="IAZ5" s="748"/>
      <c r="IBA5" s="747"/>
      <c r="IBB5" s="748"/>
      <c r="IBC5" s="748"/>
      <c r="IBD5" s="748"/>
      <c r="IBE5" s="748"/>
      <c r="IBF5" s="748"/>
      <c r="IBG5" s="748"/>
      <c r="IBH5" s="748"/>
      <c r="IBI5" s="748"/>
      <c r="IBJ5" s="748"/>
      <c r="IBK5" s="748"/>
      <c r="IBL5" s="748"/>
      <c r="IBM5" s="748"/>
      <c r="IBN5" s="748"/>
      <c r="IBO5" s="748"/>
      <c r="IBP5" s="748"/>
      <c r="IBQ5" s="748"/>
      <c r="IBR5" s="748"/>
      <c r="IBS5" s="748"/>
      <c r="IBT5" s="748"/>
      <c r="IBU5" s="748"/>
      <c r="IBV5" s="748"/>
      <c r="IBW5" s="748"/>
      <c r="IBX5" s="748"/>
      <c r="IBY5" s="748"/>
      <c r="IBZ5" s="748"/>
      <c r="ICA5" s="748"/>
      <c r="ICB5" s="748"/>
      <c r="ICC5" s="748"/>
      <c r="ICD5" s="748"/>
      <c r="ICE5" s="748"/>
      <c r="ICF5" s="747"/>
      <c r="ICG5" s="748"/>
      <c r="ICH5" s="748"/>
      <c r="ICI5" s="748"/>
      <c r="ICJ5" s="748"/>
      <c r="ICK5" s="748"/>
      <c r="ICL5" s="748"/>
      <c r="ICM5" s="748"/>
      <c r="ICN5" s="748"/>
      <c r="ICO5" s="748"/>
      <c r="ICP5" s="748"/>
      <c r="ICQ5" s="748"/>
      <c r="ICR5" s="748"/>
      <c r="ICS5" s="748"/>
      <c r="ICT5" s="748"/>
      <c r="ICU5" s="748"/>
      <c r="ICV5" s="748"/>
      <c r="ICW5" s="748"/>
      <c r="ICX5" s="748"/>
      <c r="ICY5" s="748"/>
      <c r="ICZ5" s="748"/>
      <c r="IDA5" s="748"/>
      <c r="IDB5" s="748"/>
      <c r="IDC5" s="748"/>
      <c r="IDD5" s="748"/>
      <c r="IDE5" s="748"/>
      <c r="IDF5" s="748"/>
      <c r="IDG5" s="748"/>
      <c r="IDH5" s="748"/>
      <c r="IDI5" s="748"/>
      <c r="IDJ5" s="748"/>
      <c r="IDK5" s="747"/>
      <c r="IDL5" s="748"/>
      <c r="IDM5" s="748"/>
      <c r="IDN5" s="748"/>
      <c r="IDO5" s="748"/>
      <c r="IDP5" s="748"/>
      <c r="IDQ5" s="748"/>
      <c r="IDR5" s="748"/>
      <c r="IDS5" s="748"/>
      <c r="IDT5" s="748"/>
      <c r="IDU5" s="748"/>
      <c r="IDV5" s="748"/>
      <c r="IDW5" s="748"/>
      <c r="IDX5" s="748"/>
      <c r="IDY5" s="748"/>
      <c r="IDZ5" s="748"/>
      <c r="IEA5" s="748"/>
      <c r="IEB5" s="748"/>
      <c r="IEC5" s="748"/>
      <c r="IED5" s="748"/>
      <c r="IEE5" s="748"/>
      <c r="IEF5" s="748"/>
      <c r="IEG5" s="748"/>
      <c r="IEH5" s="748"/>
      <c r="IEI5" s="748"/>
      <c r="IEJ5" s="748"/>
      <c r="IEK5" s="748"/>
      <c r="IEL5" s="748"/>
      <c r="IEM5" s="748"/>
      <c r="IEN5" s="748"/>
      <c r="IEO5" s="748"/>
      <c r="IEP5" s="747"/>
      <c r="IEQ5" s="748"/>
      <c r="IER5" s="748"/>
      <c r="IES5" s="748"/>
      <c r="IET5" s="748"/>
      <c r="IEU5" s="748"/>
      <c r="IEV5" s="748"/>
      <c r="IEW5" s="748"/>
      <c r="IEX5" s="748"/>
      <c r="IEY5" s="748"/>
      <c r="IEZ5" s="748"/>
      <c r="IFA5" s="748"/>
      <c r="IFB5" s="748"/>
      <c r="IFC5" s="748"/>
      <c r="IFD5" s="748"/>
      <c r="IFE5" s="748"/>
      <c r="IFF5" s="748"/>
      <c r="IFG5" s="748"/>
      <c r="IFH5" s="748"/>
      <c r="IFI5" s="748"/>
      <c r="IFJ5" s="748"/>
      <c r="IFK5" s="748"/>
      <c r="IFL5" s="748"/>
      <c r="IFM5" s="748"/>
      <c r="IFN5" s="748"/>
      <c r="IFO5" s="748"/>
      <c r="IFP5" s="748"/>
      <c r="IFQ5" s="748"/>
      <c r="IFR5" s="748"/>
      <c r="IFS5" s="748"/>
      <c r="IFT5" s="748"/>
      <c r="IFU5" s="747"/>
      <c r="IFV5" s="748"/>
      <c r="IFW5" s="748"/>
      <c r="IFX5" s="748"/>
      <c r="IFY5" s="748"/>
      <c r="IFZ5" s="748"/>
      <c r="IGA5" s="748"/>
      <c r="IGB5" s="748"/>
      <c r="IGC5" s="748"/>
      <c r="IGD5" s="748"/>
      <c r="IGE5" s="748"/>
      <c r="IGF5" s="748"/>
      <c r="IGG5" s="748"/>
      <c r="IGH5" s="748"/>
      <c r="IGI5" s="748"/>
      <c r="IGJ5" s="748"/>
      <c r="IGK5" s="748"/>
      <c r="IGL5" s="748"/>
      <c r="IGM5" s="748"/>
      <c r="IGN5" s="748"/>
      <c r="IGO5" s="748"/>
      <c r="IGP5" s="748"/>
      <c r="IGQ5" s="748"/>
      <c r="IGR5" s="748"/>
      <c r="IGS5" s="748"/>
      <c r="IGT5" s="748"/>
      <c r="IGU5" s="748"/>
      <c r="IGV5" s="748"/>
      <c r="IGW5" s="748"/>
      <c r="IGX5" s="748"/>
      <c r="IGY5" s="748"/>
      <c r="IGZ5" s="747"/>
      <c r="IHA5" s="748"/>
      <c r="IHB5" s="748"/>
      <c r="IHC5" s="748"/>
      <c r="IHD5" s="748"/>
      <c r="IHE5" s="748"/>
      <c r="IHF5" s="748"/>
      <c r="IHG5" s="748"/>
      <c r="IHH5" s="748"/>
      <c r="IHI5" s="748"/>
      <c r="IHJ5" s="748"/>
      <c r="IHK5" s="748"/>
      <c r="IHL5" s="748"/>
      <c r="IHM5" s="748"/>
      <c r="IHN5" s="748"/>
      <c r="IHO5" s="748"/>
      <c r="IHP5" s="748"/>
      <c r="IHQ5" s="748"/>
      <c r="IHR5" s="748"/>
      <c r="IHS5" s="748"/>
      <c r="IHT5" s="748"/>
      <c r="IHU5" s="748"/>
      <c r="IHV5" s="748"/>
      <c r="IHW5" s="748"/>
      <c r="IHX5" s="748"/>
      <c r="IHY5" s="748"/>
      <c r="IHZ5" s="748"/>
      <c r="IIA5" s="748"/>
      <c r="IIB5" s="748"/>
      <c r="IIC5" s="748"/>
      <c r="IID5" s="748"/>
      <c r="IIE5" s="747"/>
      <c r="IIF5" s="748"/>
      <c r="IIG5" s="748"/>
      <c r="IIH5" s="748"/>
      <c r="III5" s="748"/>
      <c r="IIJ5" s="748"/>
      <c r="IIK5" s="748"/>
      <c r="IIL5" s="748"/>
      <c r="IIM5" s="748"/>
      <c r="IIN5" s="748"/>
      <c r="IIO5" s="748"/>
      <c r="IIP5" s="748"/>
      <c r="IIQ5" s="748"/>
      <c r="IIR5" s="748"/>
      <c r="IIS5" s="748"/>
      <c r="IIT5" s="748"/>
      <c r="IIU5" s="748"/>
      <c r="IIV5" s="748"/>
      <c r="IIW5" s="748"/>
      <c r="IIX5" s="748"/>
      <c r="IIY5" s="748"/>
      <c r="IIZ5" s="748"/>
      <c r="IJA5" s="748"/>
      <c r="IJB5" s="748"/>
      <c r="IJC5" s="748"/>
      <c r="IJD5" s="748"/>
      <c r="IJE5" s="748"/>
      <c r="IJF5" s="748"/>
      <c r="IJG5" s="748"/>
      <c r="IJH5" s="748"/>
      <c r="IJI5" s="748"/>
      <c r="IJJ5" s="747"/>
      <c r="IJK5" s="748"/>
      <c r="IJL5" s="748"/>
      <c r="IJM5" s="748"/>
      <c r="IJN5" s="748"/>
      <c r="IJO5" s="748"/>
      <c r="IJP5" s="748"/>
      <c r="IJQ5" s="748"/>
      <c r="IJR5" s="748"/>
      <c r="IJS5" s="748"/>
      <c r="IJT5" s="748"/>
      <c r="IJU5" s="748"/>
      <c r="IJV5" s="748"/>
      <c r="IJW5" s="748"/>
      <c r="IJX5" s="748"/>
      <c r="IJY5" s="748"/>
      <c r="IJZ5" s="748"/>
      <c r="IKA5" s="748"/>
      <c r="IKB5" s="748"/>
      <c r="IKC5" s="748"/>
      <c r="IKD5" s="748"/>
      <c r="IKE5" s="748"/>
      <c r="IKF5" s="748"/>
      <c r="IKG5" s="748"/>
      <c r="IKH5" s="748"/>
      <c r="IKI5" s="748"/>
      <c r="IKJ5" s="748"/>
      <c r="IKK5" s="748"/>
      <c r="IKL5" s="748"/>
      <c r="IKM5" s="748"/>
      <c r="IKN5" s="748"/>
      <c r="IKO5" s="747"/>
      <c r="IKP5" s="748"/>
      <c r="IKQ5" s="748"/>
      <c r="IKR5" s="748"/>
      <c r="IKS5" s="748"/>
      <c r="IKT5" s="748"/>
      <c r="IKU5" s="748"/>
      <c r="IKV5" s="748"/>
      <c r="IKW5" s="748"/>
      <c r="IKX5" s="748"/>
      <c r="IKY5" s="748"/>
      <c r="IKZ5" s="748"/>
      <c r="ILA5" s="748"/>
      <c r="ILB5" s="748"/>
      <c r="ILC5" s="748"/>
      <c r="ILD5" s="748"/>
      <c r="ILE5" s="748"/>
      <c r="ILF5" s="748"/>
      <c r="ILG5" s="748"/>
      <c r="ILH5" s="748"/>
      <c r="ILI5" s="748"/>
      <c r="ILJ5" s="748"/>
      <c r="ILK5" s="748"/>
      <c r="ILL5" s="748"/>
      <c r="ILM5" s="748"/>
      <c r="ILN5" s="748"/>
      <c r="ILO5" s="748"/>
      <c r="ILP5" s="748"/>
      <c r="ILQ5" s="748"/>
      <c r="ILR5" s="748"/>
      <c r="ILS5" s="748"/>
      <c r="ILT5" s="747"/>
      <c r="ILU5" s="748"/>
      <c r="ILV5" s="748"/>
      <c r="ILW5" s="748"/>
      <c r="ILX5" s="748"/>
      <c r="ILY5" s="748"/>
      <c r="ILZ5" s="748"/>
      <c r="IMA5" s="748"/>
      <c r="IMB5" s="748"/>
      <c r="IMC5" s="748"/>
      <c r="IMD5" s="748"/>
      <c r="IME5" s="748"/>
      <c r="IMF5" s="748"/>
      <c r="IMG5" s="748"/>
      <c r="IMH5" s="748"/>
      <c r="IMI5" s="748"/>
      <c r="IMJ5" s="748"/>
      <c r="IMK5" s="748"/>
      <c r="IML5" s="748"/>
      <c r="IMM5" s="748"/>
      <c r="IMN5" s="748"/>
      <c r="IMO5" s="748"/>
      <c r="IMP5" s="748"/>
      <c r="IMQ5" s="748"/>
      <c r="IMR5" s="748"/>
      <c r="IMS5" s="748"/>
      <c r="IMT5" s="748"/>
      <c r="IMU5" s="748"/>
      <c r="IMV5" s="748"/>
      <c r="IMW5" s="748"/>
      <c r="IMX5" s="748"/>
      <c r="IMY5" s="747"/>
      <c r="IMZ5" s="748"/>
      <c r="INA5" s="748"/>
      <c r="INB5" s="748"/>
      <c r="INC5" s="748"/>
      <c r="IND5" s="748"/>
      <c r="INE5" s="748"/>
      <c r="INF5" s="748"/>
      <c r="ING5" s="748"/>
      <c r="INH5" s="748"/>
      <c r="INI5" s="748"/>
      <c r="INJ5" s="748"/>
      <c r="INK5" s="748"/>
      <c r="INL5" s="748"/>
      <c r="INM5" s="748"/>
      <c r="INN5" s="748"/>
      <c r="INO5" s="748"/>
      <c r="INP5" s="748"/>
      <c r="INQ5" s="748"/>
      <c r="INR5" s="748"/>
      <c r="INS5" s="748"/>
      <c r="INT5" s="748"/>
      <c r="INU5" s="748"/>
      <c r="INV5" s="748"/>
      <c r="INW5" s="748"/>
      <c r="INX5" s="748"/>
      <c r="INY5" s="748"/>
      <c r="INZ5" s="748"/>
      <c r="IOA5" s="748"/>
      <c r="IOB5" s="748"/>
      <c r="IOC5" s="748"/>
      <c r="IOD5" s="747"/>
      <c r="IOE5" s="748"/>
      <c r="IOF5" s="748"/>
      <c r="IOG5" s="748"/>
      <c r="IOH5" s="748"/>
      <c r="IOI5" s="748"/>
      <c r="IOJ5" s="748"/>
      <c r="IOK5" s="748"/>
      <c r="IOL5" s="748"/>
      <c r="IOM5" s="748"/>
      <c r="ION5" s="748"/>
      <c r="IOO5" s="748"/>
      <c r="IOP5" s="748"/>
      <c r="IOQ5" s="748"/>
      <c r="IOR5" s="748"/>
      <c r="IOS5" s="748"/>
      <c r="IOT5" s="748"/>
      <c r="IOU5" s="748"/>
      <c r="IOV5" s="748"/>
      <c r="IOW5" s="748"/>
      <c r="IOX5" s="748"/>
      <c r="IOY5" s="748"/>
      <c r="IOZ5" s="748"/>
      <c r="IPA5" s="748"/>
      <c r="IPB5" s="748"/>
      <c r="IPC5" s="748"/>
      <c r="IPD5" s="748"/>
      <c r="IPE5" s="748"/>
      <c r="IPF5" s="748"/>
      <c r="IPG5" s="748"/>
      <c r="IPH5" s="748"/>
      <c r="IPI5" s="747"/>
      <c r="IPJ5" s="748"/>
      <c r="IPK5" s="748"/>
      <c r="IPL5" s="748"/>
      <c r="IPM5" s="748"/>
      <c r="IPN5" s="748"/>
      <c r="IPO5" s="748"/>
      <c r="IPP5" s="748"/>
      <c r="IPQ5" s="748"/>
      <c r="IPR5" s="748"/>
      <c r="IPS5" s="748"/>
      <c r="IPT5" s="748"/>
      <c r="IPU5" s="748"/>
      <c r="IPV5" s="748"/>
      <c r="IPW5" s="748"/>
      <c r="IPX5" s="748"/>
      <c r="IPY5" s="748"/>
      <c r="IPZ5" s="748"/>
      <c r="IQA5" s="748"/>
      <c r="IQB5" s="748"/>
      <c r="IQC5" s="748"/>
      <c r="IQD5" s="748"/>
      <c r="IQE5" s="748"/>
      <c r="IQF5" s="748"/>
      <c r="IQG5" s="748"/>
      <c r="IQH5" s="748"/>
      <c r="IQI5" s="748"/>
      <c r="IQJ5" s="748"/>
      <c r="IQK5" s="748"/>
      <c r="IQL5" s="748"/>
      <c r="IQM5" s="748"/>
      <c r="IQN5" s="747"/>
      <c r="IQO5" s="748"/>
      <c r="IQP5" s="748"/>
      <c r="IQQ5" s="748"/>
      <c r="IQR5" s="748"/>
      <c r="IQS5" s="748"/>
      <c r="IQT5" s="748"/>
      <c r="IQU5" s="748"/>
      <c r="IQV5" s="748"/>
      <c r="IQW5" s="748"/>
      <c r="IQX5" s="748"/>
      <c r="IQY5" s="748"/>
      <c r="IQZ5" s="748"/>
      <c r="IRA5" s="748"/>
      <c r="IRB5" s="748"/>
      <c r="IRC5" s="748"/>
      <c r="IRD5" s="748"/>
      <c r="IRE5" s="748"/>
      <c r="IRF5" s="748"/>
      <c r="IRG5" s="748"/>
      <c r="IRH5" s="748"/>
      <c r="IRI5" s="748"/>
      <c r="IRJ5" s="748"/>
      <c r="IRK5" s="748"/>
      <c r="IRL5" s="748"/>
      <c r="IRM5" s="748"/>
      <c r="IRN5" s="748"/>
      <c r="IRO5" s="748"/>
      <c r="IRP5" s="748"/>
      <c r="IRQ5" s="748"/>
      <c r="IRR5" s="748"/>
      <c r="IRS5" s="747"/>
      <c r="IRT5" s="748"/>
      <c r="IRU5" s="748"/>
      <c r="IRV5" s="748"/>
      <c r="IRW5" s="748"/>
      <c r="IRX5" s="748"/>
      <c r="IRY5" s="748"/>
      <c r="IRZ5" s="748"/>
      <c r="ISA5" s="748"/>
      <c r="ISB5" s="748"/>
      <c r="ISC5" s="748"/>
      <c r="ISD5" s="748"/>
      <c r="ISE5" s="748"/>
      <c r="ISF5" s="748"/>
      <c r="ISG5" s="748"/>
      <c r="ISH5" s="748"/>
      <c r="ISI5" s="748"/>
      <c r="ISJ5" s="748"/>
      <c r="ISK5" s="748"/>
      <c r="ISL5" s="748"/>
      <c r="ISM5" s="748"/>
      <c r="ISN5" s="748"/>
      <c r="ISO5" s="748"/>
      <c r="ISP5" s="748"/>
      <c r="ISQ5" s="748"/>
      <c r="ISR5" s="748"/>
      <c r="ISS5" s="748"/>
      <c r="IST5" s="748"/>
      <c r="ISU5" s="748"/>
      <c r="ISV5" s="748"/>
      <c r="ISW5" s="748"/>
      <c r="ISX5" s="747"/>
      <c r="ISY5" s="748"/>
      <c r="ISZ5" s="748"/>
      <c r="ITA5" s="748"/>
      <c r="ITB5" s="748"/>
      <c r="ITC5" s="748"/>
      <c r="ITD5" s="748"/>
      <c r="ITE5" s="748"/>
      <c r="ITF5" s="748"/>
      <c r="ITG5" s="748"/>
      <c r="ITH5" s="748"/>
      <c r="ITI5" s="748"/>
      <c r="ITJ5" s="748"/>
      <c r="ITK5" s="748"/>
      <c r="ITL5" s="748"/>
      <c r="ITM5" s="748"/>
      <c r="ITN5" s="748"/>
      <c r="ITO5" s="748"/>
      <c r="ITP5" s="748"/>
      <c r="ITQ5" s="748"/>
      <c r="ITR5" s="748"/>
      <c r="ITS5" s="748"/>
      <c r="ITT5" s="748"/>
      <c r="ITU5" s="748"/>
      <c r="ITV5" s="748"/>
      <c r="ITW5" s="748"/>
      <c r="ITX5" s="748"/>
      <c r="ITY5" s="748"/>
      <c r="ITZ5" s="748"/>
      <c r="IUA5" s="748"/>
      <c r="IUB5" s="748"/>
      <c r="IUC5" s="747"/>
      <c r="IUD5" s="748"/>
      <c r="IUE5" s="748"/>
      <c r="IUF5" s="748"/>
      <c r="IUG5" s="748"/>
      <c r="IUH5" s="748"/>
      <c r="IUI5" s="748"/>
      <c r="IUJ5" s="748"/>
      <c r="IUK5" s="748"/>
      <c r="IUL5" s="748"/>
      <c r="IUM5" s="748"/>
      <c r="IUN5" s="748"/>
      <c r="IUO5" s="748"/>
      <c r="IUP5" s="748"/>
      <c r="IUQ5" s="748"/>
      <c r="IUR5" s="748"/>
      <c r="IUS5" s="748"/>
      <c r="IUT5" s="748"/>
      <c r="IUU5" s="748"/>
      <c r="IUV5" s="748"/>
      <c r="IUW5" s="748"/>
      <c r="IUX5" s="748"/>
      <c r="IUY5" s="748"/>
      <c r="IUZ5" s="748"/>
      <c r="IVA5" s="748"/>
      <c r="IVB5" s="748"/>
      <c r="IVC5" s="748"/>
      <c r="IVD5" s="748"/>
      <c r="IVE5" s="748"/>
      <c r="IVF5" s="748"/>
      <c r="IVG5" s="748"/>
      <c r="IVH5" s="747"/>
      <c r="IVI5" s="748"/>
      <c r="IVJ5" s="748"/>
      <c r="IVK5" s="748"/>
      <c r="IVL5" s="748"/>
      <c r="IVM5" s="748"/>
      <c r="IVN5" s="748"/>
      <c r="IVO5" s="748"/>
      <c r="IVP5" s="748"/>
      <c r="IVQ5" s="748"/>
      <c r="IVR5" s="748"/>
      <c r="IVS5" s="748"/>
      <c r="IVT5" s="748"/>
      <c r="IVU5" s="748"/>
      <c r="IVV5" s="748"/>
      <c r="IVW5" s="748"/>
      <c r="IVX5" s="748"/>
      <c r="IVY5" s="748"/>
      <c r="IVZ5" s="748"/>
      <c r="IWA5" s="748"/>
      <c r="IWB5" s="748"/>
      <c r="IWC5" s="748"/>
      <c r="IWD5" s="748"/>
      <c r="IWE5" s="748"/>
      <c r="IWF5" s="748"/>
      <c r="IWG5" s="748"/>
      <c r="IWH5" s="748"/>
      <c r="IWI5" s="748"/>
      <c r="IWJ5" s="748"/>
      <c r="IWK5" s="748"/>
      <c r="IWL5" s="748"/>
      <c r="IWM5" s="747"/>
      <c r="IWN5" s="748"/>
      <c r="IWO5" s="748"/>
      <c r="IWP5" s="748"/>
      <c r="IWQ5" s="748"/>
      <c r="IWR5" s="748"/>
      <c r="IWS5" s="748"/>
      <c r="IWT5" s="748"/>
      <c r="IWU5" s="748"/>
      <c r="IWV5" s="748"/>
      <c r="IWW5" s="748"/>
      <c r="IWX5" s="748"/>
      <c r="IWY5" s="748"/>
      <c r="IWZ5" s="748"/>
      <c r="IXA5" s="748"/>
      <c r="IXB5" s="748"/>
      <c r="IXC5" s="748"/>
      <c r="IXD5" s="748"/>
      <c r="IXE5" s="748"/>
      <c r="IXF5" s="748"/>
      <c r="IXG5" s="748"/>
      <c r="IXH5" s="748"/>
      <c r="IXI5" s="748"/>
      <c r="IXJ5" s="748"/>
      <c r="IXK5" s="748"/>
      <c r="IXL5" s="748"/>
      <c r="IXM5" s="748"/>
      <c r="IXN5" s="748"/>
      <c r="IXO5" s="748"/>
      <c r="IXP5" s="748"/>
      <c r="IXQ5" s="748"/>
      <c r="IXR5" s="747"/>
      <c r="IXS5" s="748"/>
      <c r="IXT5" s="748"/>
      <c r="IXU5" s="748"/>
      <c r="IXV5" s="748"/>
      <c r="IXW5" s="748"/>
      <c r="IXX5" s="748"/>
      <c r="IXY5" s="748"/>
      <c r="IXZ5" s="748"/>
      <c r="IYA5" s="748"/>
      <c r="IYB5" s="748"/>
      <c r="IYC5" s="748"/>
      <c r="IYD5" s="748"/>
      <c r="IYE5" s="748"/>
      <c r="IYF5" s="748"/>
      <c r="IYG5" s="748"/>
      <c r="IYH5" s="748"/>
      <c r="IYI5" s="748"/>
      <c r="IYJ5" s="748"/>
      <c r="IYK5" s="748"/>
      <c r="IYL5" s="748"/>
      <c r="IYM5" s="748"/>
      <c r="IYN5" s="748"/>
      <c r="IYO5" s="748"/>
      <c r="IYP5" s="748"/>
      <c r="IYQ5" s="748"/>
      <c r="IYR5" s="748"/>
      <c r="IYS5" s="748"/>
      <c r="IYT5" s="748"/>
      <c r="IYU5" s="748"/>
      <c r="IYV5" s="748"/>
      <c r="IYW5" s="747"/>
      <c r="IYX5" s="748"/>
      <c r="IYY5" s="748"/>
      <c r="IYZ5" s="748"/>
      <c r="IZA5" s="748"/>
      <c r="IZB5" s="748"/>
      <c r="IZC5" s="748"/>
      <c r="IZD5" s="748"/>
      <c r="IZE5" s="748"/>
      <c r="IZF5" s="748"/>
      <c r="IZG5" s="748"/>
      <c r="IZH5" s="748"/>
      <c r="IZI5" s="748"/>
      <c r="IZJ5" s="748"/>
      <c r="IZK5" s="748"/>
      <c r="IZL5" s="748"/>
      <c r="IZM5" s="748"/>
      <c r="IZN5" s="748"/>
      <c r="IZO5" s="748"/>
      <c r="IZP5" s="748"/>
      <c r="IZQ5" s="748"/>
      <c r="IZR5" s="748"/>
      <c r="IZS5" s="748"/>
      <c r="IZT5" s="748"/>
      <c r="IZU5" s="748"/>
      <c r="IZV5" s="748"/>
      <c r="IZW5" s="748"/>
      <c r="IZX5" s="748"/>
      <c r="IZY5" s="748"/>
      <c r="IZZ5" s="748"/>
      <c r="JAA5" s="748"/>
      <c r="JAB5" s="747"/>
      <c r="JAC5" s="748"/>
      <c r="JAD5" s="748"/>
      <c r="JAE5" s="748"/>
      <c r="JAF5" s="748"/>
      <c r="JAG5" s="748"/>
      <c r="JAH5" s="748"/>
      <c r="JAI5" s="748"/>
      <c r="JAJ5" s="748"/>
      <c r="JAK5" s="748"/>
      <c r="JAL5" s="748"/>
      <c r="JAM5" s="748"/>
      <c r="JAN5" s="748"/>
      <c r="JAO5" s="748"/>
      <c r="JAP5" s="748"/>
      <c r="JAQ5" s="748"/>
      <c r="JAR5" s="748"/>
      <c r="JAS5" s="748"/>
      <c r="JAT5" s="748"/>
      <c r="JAU5" s="748"/>
      <c r="JAV5" s="748"/>
      <c r="JAW5" s="748"/>
      <c r="JAX5" s="748"/>
      <c r="JAY5" s="748"/>
      <c r="JAZ5" s="748"/>
      <c r="JBA5" s="748"/>
      <c r="JBB5" s="748"/>
      <c r="JBC5" s="748"/>
      <c r="JBD5" s="748"/>
      <c r="JBE5" s="748"/>
      <c r="JBF5" s="748"/>
      <c r="JBG5" s="747"/>
      <c r="JBH5" s="748"/>
      <c r="JBI5" s="748"/>
      <c r="JBJ5" s="748"/>
      <c r="JBK5" s="748"/>
      <c r="JBL5" s="748"/>
      <c r="JBM5" s="748"/>
      <c r="JBN5" s="748"/>
      <c r="JBO5" s="748"/>
      <c r="JBP5" s="748"/>
      <c r="JBQ5" s="748"/>
      <c r="JBR5" s="748"/>
      <c r="JBS5" s="748"/>
      <c r="JBT5" s="748"/>
      <c r="JBU5" s="748"/>
      <c r="JBV5" s="748"/>
      <c r="JBW5" s="748"/>
      <c r="JBX5" s="748"/>
      <c r="JBY5" s="748"/>
      <c r="JBZ5" s="748"/>
      <c r="JCA5" s="748"/>
      <c r="JCB5" s="748"/>
      <c r="JCC5" s="748"/>
      <c r="JCD5" s="748"/>
      <c r="JCE5" s="748"/>
      <c r="JCF5" s="748"/>
      <c r="JCG5" s="748"/>
      <c r="JCH5" s="748"/>
      <c r="JCI5" s="748"/>
      <c r="JCJ5" s="748"/>
      <c r="JCK5" s="748"/>
      <c r="JCL5" s="747"/>
      <c r="JCM5" s="748"/>
      <c r="JCN5" s="748"/>
      <c r="JCO5" s="748"/>
      <c r="JCP5" s="748"/>
      <c r="JCQ5" s="748"/>
      <c r="JCR5" s="748"/>
      <c r="JCS5" s="748"/>
      <c r="JCT5" s="748"/>
      <c r="JCU5" s="748"/>
      <c r="JCV5" s="748"/>
      <c r="JCW5" s="748"/>
      <c r="JCX5" s="748"/>
      <c r="JCY5" s="748"/>
      <c r="JCZ5" s="748"/>
      <c r="JDA5" s="748"/>
      <c r="JDB5" s="748"/>
      <c r="JDC5" s="748"/>
      <c r="JDD5" s="748"/>
      <c r="JDE5" s="748"/>
      <c r="JDF5" s="748"/>
      <c r="JDG5" s="748"/>
      <c r="JDH5" s="748"/>
      <c r="JDI5" s="748"/>
      <c r="JDJ5" s="748"/>
      <c r="JDK5" s="748"/>
      <c r="JDL5" s="748"/>
      <c r="JDM5" s="748"/>
      <c r="JDN5" s="748"/>
      <c r="JDO5" s="748"/>
      <c r="JDP5" s="748"/>
      <c r="JDQ5" s="747"/>
      <c r="JDR5" s="748"/>
      <c r="JDS5" s="748"/>
      <c r="JDT5" s="748"/>
      <c r="JDU5" s="748"/>
      <c r="JDV5" s="748"/>
      <c r="JDW5" s="748"/>
      <c r="JDX5" s="748"/>
      <c r="JDY5" s="748"/>
      <c r="JDZ5" s="748"/>
      <c r="JEA5" s="748"/>
      <c r="JEB5" s="748"/>
      <c r="JEC5" s="748"/>
      <c r="JED5" s="748"/>
      <c r="JEE5" s="748"/>
      <c r="JEF5" s="748"/>
      <c r="JEG5" s="748"/>
      <c r="JEH5" s="748"/>
      <c r="JEI5" s="748"/>
      <c r="JEJ5" s="748"/>
      <c r="JEK5" s="748"/>
      <c r="JEL5" s="748"/>
      <c r="JEM5" s="748"/>
      <c r="JEN5" s="748"/>
      <c r="JEO5" s="748"/>
      <c r="JEP5" s="748"/>
      <c r="JEQ5" s="748"/>
      <c r="JER5" s="748"/>
      <c r="JES5" s="748"/>
      <c r="JET5" s="748"/>
      <c r="JEU5" s="748"/>
      <c r="JEV5" s="747"/>
      <c r="JEW5" s="748"/>
      <c r="JEX5" s="748"/>
      <c r="JEY5" s="748"/>
      <c r="JEZ5" s="748"/>
      <c r="JFA5" s="748"/>
      <c r="JFB5" s="748"/>
      <c r="JFC5" s="748"/>
      <c r="JFD5" s="748"/>
      <c r="JFE5" s="748"/>
      <c r="JFF5" s="748"/>
      <c r="JFG5" s="748"/>
      <c r="JFH5" s="748"/>
      <c r="JFI5" s="748"/>
      <c r="JFJ5" s="748"/>
      <c r="JFK5" s="748"/>
      <c r="JFL5" s="748"/>
      <c r="JFM5" s="748"/>
      <c r="JFN5" s="748"/>
      <c r="JFO5" s="748"/>
      <c r="JFP5" s="748"/>
      <c r="JFQ5" s="748"/>
      <c r="JFR5" s="748"/>
      <c r="JFS5" s="748"/>
      <c r="JFT5" s="748"/>
      <c r="JFU5" s="748"/>
      <c r="JFV5" s="748"/>
      <c r="JFW5" s="748"/>
      <c r="JFX5" s="748"/>
      <c r="JFY5" s="748"/>
      <c r="JFZ5" s="748"/>
      <c r="JGA5" s="747"/>
      <c r="JGB5" s="748"/>
      <c r="JGC5" s="748"/>
      <c r="JGD5" s="748"/>
      <c r="JGE5" s="748"/>
      <c r="JGF5" s="748"/>
      <c r="JGG5" s="748"/>
      <c r="JGH5" s="748"/>
      <c r="JGI5" s="748"/>
      <c r="JGJ5" s="748"/>
      <c r="JGK5" s="748"/>
      <c r="JGL5" s="748"/>
      <c r="JGM5" s="748"/>
      <c r="JGN5" s="748"/>
      <c r="JGO5" s="748"/>
      <c r="JGP5" s="748"/>
      <c r="JGQ5" s="748"/>
      <c r="JGR5" s="748"/>
      <c r="JGS5" s="748"/>
      <c r="JGT5" s="748"/>
      <c r="JGU5" s="748"/>
      <c r="JGV5" s="748"/>
      <c r="JGW5" s="748"/>
      <c r="JGX5" s="748"/>
      <c r="JGY5" s="748"/>
      <c r="JGZ5" s="748"/>
      <c r="JHA5" s="748"/>
      <c r="JHB5" s="748"/>
      <c r="JHC5" s="748"/>
      <c r="JHD5" s="748"/>
      <c r="JHE5" s="748"/>
      <c r="JHF5" s="747"/>
      <c r="JHG5" s="748"/>
      <c r="JHH5" s="748"/>
      <c r="JHI5" s="748"/>
      <c r="JHJ5" s="748"/>
      <c r="JHK5" s="748"/>
      <c r="JHL5" s="748"/>
      <c r="JHM5" s="748"/>
      <c r="JHN5" s="748"/>
      <c r="JHO5" s="748"/>
      <c r="JHP5" s="748"/>
      <c r="JHQ5" s="748"/>
      <c r="JHR5" s="748"/>
      <c r="JHS5" s="748"/>
      <c r="JHT5" s="748"/>
      <c r="JHU5" s="748"/>
      <c r="JHV5" s="748"/>
      <c r="JHW5" s="748"/>
      <c r="JHX5" s="748"/>
      <c r="JHY5" s="748"/>
      <c r="JHZ5" s="748"/>
      <c r="JIA5" s="748"/>
      <c r="JIB5" s="748"/>
      <c r="JIC5" s="748"/>
      <c r="JID5" s="748"/>
      <c r="JIE5" s="748"/>
      <c r="JIF5" s="748"/>
      <c r="JIG5" s="748"/>
      <c r="JIH5" s="748"/>
      <c r="JII5" s="748"/>
      <c r="JIJ5" s="748"/>
      <c r="JIK5" s="747"/>
      <c r="JIL5" s="748"/>
      <c r="JIM5" s="748"/>
      <c r="JIN5" s="748"/>
      <c r="JIO5" s="748"/>
      <c r="JIP5" s="748"/>
      <c r="JIQ5" s="748"/>
      <c r="JIR5" s="748"/>
      <c r="JIS5" s="748"/>
      <c r="JIT5" s="748"/>
      <c r="JIU5" s="748"/>
      <c r="JIV5" s="748"/>
      <c r="JIW5" s="748"/>
      <c r="JIX5" s="748"/>
      <c r="JIY5" s="748"/>
      <c r="JIZ5" s="748"/>
      <c r="JJA5" s="748"/>
      <c r="JJB5" s="748"/>
      <c r="JJC5" s="748"/>
      <c r="JJD5" s="748"/>
      <c r="JJE5" s="748"/>
      <c r="JJF5" s="748"/>
      <c r="JJG5" s="748"/>
      <c r="JJH5" s="748"/>
      <c r="JJI5" s="748"/>
      <c r="JJJ5" s="748"/>
      <c r="JJK5" s="748"/>
      <c r="JJL5" s="748"/>
      <c r="JJM5" s="748"/>
      <c r="JJN5" s="748"/>
      <c r="JJO5" s="748"/>
      <c r="JJP5" s="747"/>
      <c r="JJQ5" s="748"/>
      <c r="JJR5" s="748"/>
      <c r="JJS5" s="748"/>
      <c r="JJT5" s="748"/>
      <c r="JJU5" s="748"/>
      <c r="JJV5" s="748"/>
      <c r="JJW5" s="748"/>
      <c r="JJX5" s="748"/>
      <c r="JJY5" s="748"/>
      <c r="JJZ5" s="748"/>
      <c r="JKA5" s="748"/>
      <c r="JKB5" s="748"/>
      <c r="JKC5" s="748"/>
      <c r="JKD5" s="748"/>
      <c r="JKE5" s="748"/>
      <c r="JKF5" s="748"/>
      <c r="JKG5" s="748"/>
      <c r="JKH5" s="748"/>
      <c r="JKI5" s="748"/>
      <c r="JKJ5" s="748"/>
      <c r="JKK5" s="748"/>
      <c r="JKL5" s="748"/>
      <c r="JKM5" s="748"/>
      <c r="JKN5" s="748"/>
      <c r="JKO5" s="748"/>
      <c r="JKP5" s="748"/>
      <c r="JKQ5" s="748"/>
      <c r="JKR5" s="748"/>
      <c r="JKS5" s="748"/>
      <c r="JKT5" s="748"/>
      <c r="JKU5" s="747"/>
      <c r="JKV5" s="748"/>
      <c r="JKW5" s="748"/>
      <c r="JKX5" s="748"/>
      <c r="JKY5" s="748"/>
      <c r="JKZ5" s="748"/>
      <c r="JLA5" s="748"/>
      <c r="JLB5" s="748"/>
      <c r="JLC5" s="748"/>
      <c r="JLD5" s="748"/>
      <c r="JLE5" s="748"/>
      <c r="JLF5" s="748"/>
      <c r="JLG5" s="748"/>
      <c r="JLH5" s="748"/>
      <c r="JLI5" s="748"/>
      <c r="JLJ5" s="748"/>
      <c r="JLK5" s="748"/>
      <c r="JLL5" s="748"/>
      <c r="JLM5" s="748"/>
      <c r="JLN5" s="748"/>
      <c r="JLO5" s="748"/>
      <c r="JLP5" s="748"/>
      <c r="JLQ5" s="748"/>
      <c r="JLR5" s="748"/>
      <c r="JLS5" s="748"/>
      <c r="JLT5" s="748"/>
      <c r="JLU5" s="748"/>
      <c r="JLV5" s="748"/>
      <c r="JLW5" s="748"/>
      <c r="JLX5" s="748"/>
      <c r="JLY5" s="748"/>
      <c r="JLZ5" s="747"/>
      <c r="JMA5" s="748"/>
      <c r="JMB5" s="748"/>
      <c r="JMC5" s="748"/>
      <c r="JMD5" s="748"/>
      <c r="JME5" s="748"/>
      <c r="JMF5" s="748"/>
      <c r="JMG5" s="748"/>
      <c r="JMH5" s="748"/>
      <c r="JMI5" s="748"/>
      <c r="JMJ5" s="748"/>
      <c r="JMK5" s="748"/>
      <c r="JML5" s="748"/>
      <c r="JMM5" s="748"/>
      <c r="JMN5" s="748"/>
      <c r="JMO5" s="748"/>
      <c r="JMP5" s="748"/>
      <c r="JMQ5" s="748"/>
      <c r="JMR5" s="748"/>
      <c r="JMS5" s="748"/>
      <c r="JMT5" s="748"/>
      <c r="JMU5" s="748"/>
      <c r="JMV5" s="748"/>
      <c r="JMW5" s="748"/>
      <c r="JMX5" s="748"/>
      <c r="JMY5" s="748"/>
      <c r="JMZ5" s="748"/>
      <c r="JNA5" s="748"/>
      <c r="JNB5" s="748"/>
      <c r="JNC5" s="748"/>
      <c r="JND5" s="748"/>
      <c r="JNE5" s="747"/>
      <c r="JNF5" s="748"/>
      <c r="JNG5" s="748"/>
      <c r="JNH5" s="748"/>
      <c r="JNI5" s="748"/>
      <c r="JNJ5" s="748"/>
      <c r="JNK5" s="748"/>
      <c r="JNL5" s="748"/>
      <c r="JNM5" s="748"/>
      <c r="JNN5" s="748"/>
      <c r="JNO5" s="748"/>
      <c r="JNP5" s="748"/>
      <c r="JNQ5" s="748"/>
      <c r="JNR5" s="748"/>
      <c r="JNS5" s="748"/>
      <c r="JNT5" s="748"/>
      <c r="JNU5" s="748"/>
      <c r="JNV5" s="748"/>
      <c r="JNW5" s="748"/>
      <c r="JNX5" s="748"/>
      <c r="JNY5" s="748"/>
      <c r="JNZ5" s="748"/>
      <c r="JOA5" s="748"/>
      <c r="JOB5" s="748"/>
      <c r="JOC5" s="748"/>
      <c r="JOD5" s="748"/>
      <c r="JOE5" s="748"/>
      <c r="JOF5" s="748"/>
      <c r="JOG5" s="748"/>
      <c r="JOH5" s="748"/>
      <c r="JOI5" s="748"/>
      <c r="JOJ5" s="747"/>
      <c r="JOK5" s="748"/>
      <c r="JOL5" s="748"/>
      <c r="JOM5" s="748"/>
      <c r="JON5" s="748"/>
      <c r="JOO5" s="748"/>
      <c r="JOP5" s="748"/>
      <c r="JOQ5" s="748"/>
      <c r="JOR5" s="748"/>
      <c r="JOS5" s="748"/>
      <c r="JOT5" s="748"/>
      <c r="JOU5" s="748"/>
      <c r="JOV5" s="748"/>
      <c r="JOW5" s="748"/>
      <c r="JOX5" s="748"/>
      <c r="JOY5" s="748"/>
      <c r="JOZ5" s="748"/>
      <c r="JPA5" s="748"/>
      <c r="JPB5" s="748"/>
      <c r="JPC5" s="748"/>
      <c r="JPD5" s="748"/>
      <c r="JPE5" s="748"/>
      <c r="JPF5" s="748"/>
      <c r="JPG5" s="748"/>
      <c r="JPH5" s="748"/>
      <c r="JPI5" s="748"/>
      <c r="JPJ5" s="748"/>
      <c r="JPK5" s="748"/>
      <c r="JPL5" s="748"/>
      <c r="JPM5" s="748"/>
      <c r="JPN5" s="748"/>
      <c r="JPO5" s="747"/>
      <c r="JPP5" s="748"/>
      <c r="JPQ5" s="748"/>
      <c r="JPR5" s="748"/>
      <c r="JPS5" s="748"/>
      <c r="JPT5" s="748"/>
      <c r="JPU5" s="748"/>
      <c r="JPV5" s="748"/>
      <c r="JPW5" s="748"/>
      <c r="JPX5" s="748"/>
      <c r="JPY5" s="748"/>
      <c r="JPZ5" s="748"/>
      <c r="JQA5" s="748"/>
      <c r="JQB5" s="748"/>
      <c r="JQC5" s="748"/>
      <c r="JQD5" s="748"/>
      <c r="JQE5" s="748"/>
      <c r="JQF5" s="748"/>
      <c r="JQG5" s="748"/>
      <c r="JQH5" s="748"/>
      <c r="JQI5" s="748"/>
      <c r="JQJ5" s="748"/>
      <c r="JQK5" s="748"/>
      <c r="JQL5" s="748"/>
      <c r="JQM5" s="748"/>
      <c r="JQN5" s="748"/>
      <c r="JQO5" s="748"/>
      <c r="JQP5" s="748"/>
      <c r="JQQ5" s="748"/>
      <c r="JQR5" s="748"/>
      <c r="JQS5" s="748"/>
      <c r="JQT5" s="747"/>
      <c r="JQU5" s="748"/>
      <c r="JQV5" s="748"/>
      <c r="JQW5" s="748"/>
      <c r="JQX5" s="748"/>
      <c r="JQY5" s="748"/>
      <c r="JQZ5" s="748"/>
      <c r="JRA5" s="748"/>
      <c r="JRB5" s="748"/>
      <c r="JRC5" s="748"/>
      <c r="JRD5" s="748"/>
      <c r="JRE5" s="748"/>
      <c r="JRF5" s="748"/>
      <c r="JRG5" s="748"/>
      <c r="JRH5" s="748"/>
      <c r="JRI5" s="748"/>
      <c r="JRJ5" s="748"/>
      <c r="JRK5" s="748"/>
      <c r="JRL5" s="748"/>
      <c r="JRM5" s="748"/>
      <c r="JRN5" s="748"/>
      <c r="JRO5" s="748"/>
      <c r="JRP5" s="748"/>
      <c r="JRQ5" s="748"/>
      <c r="JRR5" s="748"/>
      <c r="JRS5" s="748"/>
      <c r="JRT5" s="748"/>
      <c r="JRU5" s="748"/>
      <c r="JRV5" s="748"/>
      <c r="JRW5" s="748"/>
      <c r="JRX5" s="748"/>
      <c r="JRY5" s="747"/>
      <c r="JRZ5" s="748"/>
      <c r="JSA5" s="748"/>
      <c r="JSB5" s="748"/>
      <c r="JSC5" s="748"/>
      <c r="JSD5" s="748"/>
      <c r="JSE5" s="748"/>
      <c r="JSF5" s="748"/>
      <c r="JSG5" s="748"/>
      <c r="JSH5" s="748"/>
      <c r="JSI5" s="748"/>
      <c r="JSJ5" s="748"/>
      <c r="JSK5" s="748"/>
      <c r="JSL5" s="748"/>
      <c r="JSM5" s="748"/>
      <c r="JSN5" s="748"/>
      <c r="JSO5" s="748"/>
      <c r="JSP5" s="748"/>
      <c r="JSQ5" s="748"/>
      <c r="JSR5" s="748"/>
      <c r="JSS5" s="748"/>
      <c r="JST5" s="748"/>
      <c r="JSU5" s="748"/>
      <c r="JSV5" s="748"/>
      <c r="JSW5" s="748"/>
      <c r="JSX5" s="748"/>
      <c r="JSY5" s="748"/>
      <c r="JSZ5" s="748"/>
      <c r="JTA5" s="748"/>
      <c r="JTB5" s="748"/>
      <c r="JTC5" s="748"/>
      <c r="JTD5" s="747"/>
      <c r="JTE5" s="748"/>
      <c r="JTF5" s="748"/>
      <c r="JTG5" s="748"/>
      <c r="JTH5" s="748"/>
      <c r="JTI5" s="748"/>
      <c r="JTJ5" s="748"/>
      <c r="JTK5" s="748"/>
      <c r="JTL5" s="748"/>
      <c r="JTM5" s="748"/>
      <c r="JTN5" s="748"/>
      <c r="JTO5" s="748"/>
      <c r="JTP5" s="748"/>
      <c r="JTQ5" s="748"/>
      <c r="JTR5" s="748"/>
      <c r="JTS5" s="748"/>
      <c r="JTT5" s="748"/>
      <c r="JTU5" s="748"/>
      <c r="JTV5" s="748"/>
      <c r="JTW5" s="748"/>
      <c r="JTX5" s="748"/>
      <c r="JTY5" s="748"/>
      <c r="JTZ5" s="748"/>
      <c r="JUA5" s="748"/>
      <c r="JUB5" s="748"/>
      <c r="JUC5" s="748"/>
      <c r="JUD5" s="748"/>
      <c r="JUE5" s="748"/>
      <c r="JUF5" s="748"/>
      <c r="JUG5" s="748"/>
      <c r="JUH5" s="748"/>
      <c r="JUI5" s="747"/>
      <c r="JUJ5" s="748"/>
      <c r="JUK5" s="748"/>
      <c r="JUL5" s="748"/>
      <c r="JUM5" s="748"/>
      <c r="JUN5" s="748"/>
      <c r="JUO5" s="748"/>
      <c r="JUP5" s="748"/>
      <c r="JUQ5" s="748"/>
      <c r="JUR5" s="748"/>
      <c r="JUS5" s="748"/>
      <c r="JUT5" s="748"/>
      <c r="JUU5" s="748"/>
      <c r="JUV5" s="748"/>
      <c r="JUW5" s="748"/>
      <c r="JUX5" s="748"/>
      <c r="JUY5" s="748"/>
      <c r="JUZ5" s="748"/>
      <c r="JVA5" s="748"/>
      <c r="JVB5" s="748"/>
      <c r="JVC5" s="748"/>
      <c r="JVD5" s="748"/>
      <c r="JVE5" s="748"/>
      <c r="JVF5" s="748"/>
      <c r="JVG5" s="748"/>
      <c r="JVH5" s="748"/>
      <c r="JVI5" s="748"/>
      <c r="JVJ5" s="748"/>
      <c r="JVK5" s="748"/>
      <c r="JVL5" s="748"/>
      <c r="JVM5" s="748"/>
      <c r="JVN5" s="747"/>
      <c r="JVO5" s="748"/>
      <c r="JVP5" s="748"/>
      <c r="JVQ5" s="748"/>
      <c r="JVR5" s="748"/>
      <c r="JVS5" s="748"/>
      <c r="JVT5" s="748"/>
      <c r="JVU5" s="748"/>
      <c r="JVV5" s="748"/>
      <c r="JVW5" s="748"/>
      <c r="JVX5" s="748"/>
      <c r="JVY5" s="748"/>
      <c r="JVZ5" s="748"/>
      <c r="JWA5" s="748"/>
      <c r="JWB5" s="748"/>
      <c r="JWC5" s="748"/>
      <c r="JWD5" s="748"/>
      <c r="JWE5" s="748"/>
      <c r="JWF5" s="748"/>
      <c r="JWG5" s="748"/>
      <c r="JWH5" s="748"/>
      <c r="JWI5" s="748"/>
      <c r="JWJ5" s="748"/>
      <c r="JWK5" s="748"/>
      <c r="JWL5" s="748"/>
      <c r="JWM5" s="748"/>
      <c r="JWN5" s="748"/>
      <c r="JWO5" s="748"/>
      <c r="JWP5" s="748"/>
      <c r="JWQ5" s="748"/>
      <c r="JWR5" s="748"/>
      <c r="JWS5" s="747"/>
      <c r="JWT5" s="748"/>
      <c r="JWU5" s="748"/>
      <c r="JWV5" s="748"/>
      <c r="JWW5" s="748"/>
      <c r="JWX5" s="748"/>
      <c r="JWY5" s="748"/>
      <c r="JWZ5" s="748"/>
      <c r="JXA5" s="748"/>
      <c r="JXB5" s="748"/>
      <c r="JXC5" s="748"/>
      <c r="JXD5" s="748"/>
      <c r="JXE5" s="748"/>
      <c r="JXF5" s="748"/>
      <c r="JXG5" s="748"/>
      <c r="JXH5" s="748"/>
      <c r="JXI5" s="748"/>
      <c r="JXJ5" s="748"/>
      <c r="JXK5" s="748"/>
      <c r="JXL5" s="748"/>
      <c r="JXM5" s="748"/>
      <c r="JXN5" s="748"/>
      <c r="JXO5" s="748"/>
      <c r="JXP5" s="748"/>
      <c r="JXQ5" s="748"/>
      <c r="JXR5" s="748"/>
      <c r="JXS5" s="748"/>
      <c r="JXT5" s="748"/>
      <c r="JXU5" s="748"/>
      <c r="JXV5" s="748"/>
      <c r="JXW5" s="748"/>
      <c r="JXX5" s="747"/>
      <c r="JXY5" s="748"/>
      <c r="JXZ5" s="748"/>
      <c r="JYA5" s="748"/>
      <c r="JYB5" s="748"/>
      <c r="JYC5" s="748"/>
      <c r="JYD5" s="748"/>
      <c r="JYE5" s="748"/>
      <c r="JYF5" s="748"/>
      <c r="JYG5" s="748"/>
      <c r="JYH5" s="748"/>
      <c r="JYI5" s="748"/>
      <c r="JYJ5" s="748"/>
      <c r="JYK5" s="748"/>
      <c r="JYL5" s="748"/>
      <c r="JYM5" s="748"/>
      <c r="JYN5" s="748"/>
      <c r="JYO5" s="748"/>
      <c r="JYP5" s="748"/>
      <c r="JYQ5" s="748"/>
      <c r="JYR5" s="748"/>
      <c r="JYS5" s="748"/>
      <c r="JYT5" s="748"/>
      <c r="JYU5" s="748"/>
      <c r="JYV5" s="748"/>
      <c r="JYW5" s="748"/>
      <c r="JYX5" s="748"/>
      <c r="JYY5" s="748"/>
      <c r="JYZ5" s="748"/>
      <c r="JZA5" s="748"/>
      <c r="JZB5" s="748"/>
      <c r="JZC5" s="747"/>
      <c r="JZD5" s="748"/>
      <c r="JZE5" s="748"/>
      <c r="JZF5" s="748"/>
      <c r="JZG5" s="748"/>
      <c r="JZH5" s="748"/>
      <c r="JZI5" s="748"/>
      <c r="JZJ5" s="748"/>
      <c r="JZK5" s="748"/>
      <c r="JZL5" s="748"/>
      <c r="JZM5" s="748"/>
      <c r="JZN5" s="748"/>
      <c r="JZO5" s="748"/>
      <c r="JZP5" s="748"/>
      <c r="JZQ5" s="748"/>
      <c r="JZR5" s="748"/>
      <c r="JZS5" s="748"/>
      <c r="JZT5" s="748"/>
      <c r="JZU5" s="748"/>
      <c r="JZV5" s="748"/>
      <c r="JZW5" s="748"/>
      <c r="JZX5" s="748"/>
      <c r="JZY5" s="748"/>
      <c r="JZZ5" s="748"/>
      <c r="KAA5" s="748"/>
      <c r="KAB5" s="748"/>
      <c r="KAC5" s="748"/>
      <c r="KAD5" s="748"/>
      <c r="KAE5" s="748"/>
      <c r="KAF5" s="748"/>
      <c r="KAG5" s="748"/>
      <c r="KAH5" s="747"/>
      <c r="KAI5" s="748"/>
      <c r="KAJ5" s="748"/>
      <c r="KAK5" s="748"/>
      <c r="KAL5" s="748"/>
      <c r="KAM5" s="748"/>
      <c r="KAN5" s="748"/>
      <c r="KAO5" s="748"/>
      <c r="KAP5" s="748"/>
      <c r="KAQ5" s="748"/>
      <c r="KAR5" s="748"/>
      <c r="KAS5" s="748"/>
      <c r="KAT5" s="748"/>
      <c r="KAU5" s="748"/>
      <c r="KAV5" s="748"/>
      <c r="KAW5" s="748"/>
      <c r="KAX5" s="748"/>
      <c r="KAY5" s="748"/>
      <c r="KAZ5" s="748"/>
      <c r="KBA5" s="748"/>
      <c r="KBB5" s="748"/>
      <c r="KBC5" s="748"/>
      <c r="KBD5" s="748"/>
      <c r="KBE5" s="748"/>
      <c r="KBF5" s="748"/>
      <c r="KBG5" s="748"/>
      <c r="KBH5" s="748"/>
      <c r="KBI5" s="748"/>
      <c r="KBJ5" s="748"/>
      <c r="KBK5" s="748"/>
      <c r="KBL5" s="748"/>
      <c r="KBM5" s="747"/>
      <c r="KBN5" s="748"/>
      <c r="KBO5" s="748"/>
      <c r="KBP5" s="748"/>
      <c r="KBQ5" s="748"/>
      <c r="KBR5" s="748"/>
      <c r="KBS5" s="748"/>
      <c r="KBT5" s="748"/>
      <c r="KBU5" s="748"/>
      <c r="KBV5" s="748"/>
      <c r="KBW5" s="748"/>
      <c r="KBX5" s="748"/>
      <c r="KBY5" s="748"/>
      <c r="KBZ5" s="748"/>
      <c r="KCA5" s="748"/>
      <c r="KCB5" s="748"/>
      <c r="KCC5" s="748"/>
      <c r="KCD5" s="748"/>
      <c r="KCE5" s="748"/>
      <c r="KCF5" s="748"/>
      <c r="KCG5" s="748"/>
      <c r="KCH5" s="748"/>
      <c r="KCI5" s="748"/>
      <c r="KCJ5" s="748"/>
      <c r="KCK5" s="748"/>
      <c r="KCL5" s="748"/>
      <c r="KCM5" s="748"/>
      <c r="KCN5" s="748"/>
      <c r="KCO5" s="748"/>
      <c r="KCP5" s="748"/>
      <c r="KCQ5" s="748"/>
      <c r="KCR5" s="747"/>
      <c r="KCS5" s="748"/>
      <c r="KCT5" s="748"/>
      <c r="KCU5" s="748"/>
      <c r="KCV5" s="748"/>
      <c r="KCW5" s="748"/>
      <c r="KCX5" s="748"/>
      <c r="KCY5" s="748"/>
      <c r="KCZ5" s="748"/>
      <c r="KDA5" s="748"/>
      <c r="KDB5" s="748"/>
      <c r="KDC5" s="748"/>
      <c r="KDD5" s="748"/>
      <c r="KDE5" s="748"/>
      <c r="KDF5" s="748"/>
      <c r="KDG5" s="748"/>
      <c r="KDH5" s="748"/>
      <c r="KDI5" s="748"/>
      <c r="KDJ5" s="748"/>
      <c r="KDK5" s="748"/>
      <c r="KDL5" s="748"/>
      <c r="KDM5" s="748"/>
      <c r="KDN5" s="748"/>
      <c r="KDO5" s="748"/>
      <c r="KDP5" s="748"/>
      <c r="KDQ5" s="748"/>
      <c r="KDR5" s="748"/>
      <c r="KDS5" s="748"/>
      <c r="KDT5" s="748"/>
      <c r="KDU5" s="748"/>
      <c r="KDV5" s="748"/>
      <c r="KDW5" s="747"/>
      <c r="KDX5" s="748"/>
      <c r="KDY5" s="748"/>
      <c r="KDZ5" s="748"/>
      <c r="KEA5" s="748"/>
      <c r="KEB5" s="748"/>
      <c r="KEC5" s="748"/>
      <c r="KED5" s="748"/>
      <c r="KEE5" s="748"/>
      <c r="KEF5" s="748"/>
      <c r="KEG5" s="748"/>
      <c r="KEH5" s="748"/>
      <c r="KEI5" s="748"/>
      <c r="KEJ5" s="748"/>
      <c r="KEK5" s="748"/>
      <c r="KEL5" s="748"/>
      <c r="KEM5" s="748"/>
      <c r="KEN5" s="748"/>
      <c r="KEO5" s="748"/>
      <c r="KEP5" s="748"/>
      <c r="KEQ5" s="748"/>
      <c r="KER5" s="748"/>
      <c r="KES5" s="748"/>
      <c r="KET5" s="748"/>
      <c r="KEU5" s="748"/>
      <c r="KEV5" s="748"/>
      <c r="KEW5" s="748"/>
      <c r="KEX5" s="748"/>
      <c r="KEY5" s="748"/>
      <c r="KEZ5" s="748"/>
      <c r="KFA5" s="748"/>
      <c r="KFB5" s="747"/>
      <c r="KFC5" s="748"/>
      <c r="KFD5" s="748"/>
      <c r="KFE5" s="748"/>
      <c r="KFF5" s="748"/>
      <c r="KFG5" s="748"/>
      <c r="KFH5" s="748"/>
      <c r="KFI5" s="748"/>
      <c r="KFJ5" s="748"/>
      <c r="KFK5" s="748"/>
      <c r="KFL5" s="748"/>
      <c r="KFM5" s="748"/>
      <c r="KFN5" s="748"/>
      <c r="KFO5" s="748"/>
      <c r="KFP5" s="748"/>
      <c r="KFQ5" s="748"/>
      <c r="KFR5" s="748"/>
      <c r="KFS5" s="748"/>
      <c r="KFT5" s="748"/>
      <c r="KFU5" s="748"/>
      <c r="KFV5" s="748"/>
      <c r="KFW5" s="748"/>
      <c r="KFX5" s="748"/>
      <c r="KFY5" s="748"/>
      <c r="KFZ5" s="748"/>
      <c r="KGA5" s="748"/>
      <c r="KGB5" s="748"/>
      <c r="KGC5" s="748"/>
      <c r="KGD5" s="748"/>
      <c r="KGE5" s="748"/>
      <c r="KGF5" s="748"/>
      <c r="KGG5" s="747"/>
      <c r="KGH5" s="748"/>
      <c r="KGI5" s="748"/>
      <c r="KGJ5" s="748"/>
      <c r="KGK5" s="748"/>
      <c r="KGL5" s="748"/>
      <c r="KGM5" s="748"/>
      <c r="KGN5" s="748"/>
      <c r="KGO5" s="748"/>
      <c r="KGP5" s="748"/>
      <c r="KGQ5" s="748"/>
      <c r="KGR5" s="748"/>
      <c r="KGS5" s="748"/>
      <c r="KGT5" s="748"/>
      <c r="KGU5" s="748"/>
      <c r="KGV5" s="748"/>
      <c r="KGW5" s="748"/>
      <c r="KGX5" s="748"/>
      <c r="KGY5" s="748"/>
      <c r="KGZ5" s="748"/>
      <c r="KHA5" s="748"/>
      <c r="KHB5" s="748"/>
      <c r="KHC5" s="748"/>
      <c r="KHD5" s="748"/>
      <c r="KHE5" s="748"/>
      <c r="KHF5" s="748"/>
      <c r="KHG5" s="748"/>
      <c r="KHH5" s="748"/>
      <c r="KHI5" s="748"/>
      <c r="KHJ5" s="748"/>
      <c r="KHK5" s="748"/>
      <c r="KHL5" s="747"/>
      <c r="KHM5" s="748"/>
      <c r="KHN5" s="748"/>
      <c r="KHO5" s="748"/>
      <c r="KHP5" s="748"/>
      <c r="KHQ5" s="748"/>
      <c r="KHR5" s="748"/>
      <c r="KHS5" s="748"/>
      <c r="KHT5" s="748"/>
      <c r="KHU5" s="748"/>
      <c r="KHV5" s="748"/>
      <c r="KHW5" s="748"/>
      <c r="KHX5" s="748"/>
      <c r="KHY5" s="748"/>
      <c r="KHZ5" s="748"/>
      <c r="KIA5" s="748"/>
      <c r="KIB5" s="748"/>
      <c r="KIC5" s="748"/>
      <c r="KID5" s="748"/>
      <c r="KIE5" s="748"/>
      <c r="KIF5" s="748"/>
      <c r="KIG5" s="748"/>
      <c r="KIH5" s="748"/>
      <c r="KII5" s="748"/>
      <c r="KIJ5" s="748"/>
      <c r="KIK5" s="748"/>
      <c r="KIL5" s="748"/>
      <c r="KIM5" s="748"/>
      <c r="KIN5" s="748"/>
      <c r="KIO5" s="748"/>
      <c r="KIP5" s="748"/>
      <c r="KIQ5" s="747"/>
      <c r="KIR5" s="748"/>
      <c r="KIS5" s="748"/>
      <c r="KIT5" s="748"/>
      <c r="KIU5" s="748"/>
      <c r="KIV5" s="748"/>
      <c r="KIW5" s="748"/>
      <c r="KIX5" s="748"/>
      <c r="KIY5" s="748"/>
      <c r="KIZ5" s="748"/>
      <c r="KJA5" s="748"/>
      <c r="KJB5" s="748"/>
      <c r="KJC5" s="748"/>
      <c r="KJD5" s="748"/>
      <c r="KJE5" s="748"/>
      <c r="KJF5" s="748"/>
      <c r="KJG5" s="748"/>
      <c r="KJH5" s="748"/>
      <c r="KJI5" s="748"/>
      <c r="KJJ5" s="748"/>
      <c r="KJK5" s="748"/>
      <c r="KJL5" s="748"/>
      <c r="KJM5" s="748"/>
      <c r="KJN5" s="748"/>
      <c r="KJO5" s="748"/>
      <c r="KJP5" s="748"/>
      <c r="KJQ5" s="748"/>
      <c r="KJR5" s="748"/>
      <c r="KJS5" s="748"/>
      <c r="KJT5" s="748"/>
      <c r="KJU5" s="748"/>
      <c r="KJV5" s="747"/>
      <c r="KJW5" s="748"/>
      <c r="KJX5" s="748"/>
      <c r="KJY5" s="748"/>
      <c r="KJZ5" s="748"/>
      <c r="KKA5" s="748"/>
      <c r="KKB5" s="748"/>
      <c r="KKC5" s="748"/>
      <c r="KKD5" s="748"/>
      <c r="KKE5" s="748"/>
      <c r="KKF5" s="748"/>
      <c r="KKG5" s="748"/>
      <c r="KKH5" s="748"/>
      <c r="KKI5" s="748"/>
      <c r="KKJ5" s="748"/>
      <c r="KKK5" s="748"/>
      <c r="KKL5" s="748"/>
      <c r="KKM5" s="748"/>
      <c r="KKN5" s="748"/>
      <c r="KKO5" s="748"/>
      <c r="KKP5" s="748"/>
      <c r="KKQ5" s="748"/>
      <c r="KKR5" s="748"/>
      <c r="KKS5" s="748"/>
      <c r="KKT5" s="748"/>
      <c r="KKU5" s="748"/>
      <c r="KKV5" s="748"/>
      <c r="KKW5" s="748"/>
      <c r="KKX5" s="748"/>
      <c r="KKY5" s="748"/>
      <c r="KKZ5" s="748"/>
      <c r="KLA5" s="747"/>
      <c r="KLB5" s="748"/>
      <c r="KLC5" s="748"/>
      <c r="KLD5" s="748"/>
      <c r="KLE5" s="748"/>
      <c r="KLF5" s="748"/>
      <c r="KLG5" s="748"/>
      <c r="KLH5" s="748"/>
      <c r="KLI5" s="748"/>
      <c r="KLJ5" s="748"/>
      <c r="KLK5" s="748"/>
      <c r="KLL5" s="748"/>
      <c r="KLM5" s="748"/>
      <c r="KLN5" s="748"/>
      <c r="KLO5" s="748"/>
      <c r="KLP5" s="748"/>
      <c r="KLQ5" s="748"/>
      <c r="KLR5" s="748"/>
      <c r="KLS5" s="748"/>
      <c r="KLT5" s="748"/>
      <c r="KLU5" s="748"/>
      <c r="KLV5" s="748"/>
      <c r="KLW5" s="748"/>
      <c r="KLX5" s="748"/>
      <c r="KLY5" s="748"/>
      <c r="KLZ5" s="748"/>
      <c r="KMA5" s="748"/>
      <c r="KMB5" s="748"/>
      <c r="KMC5" s="748"/>
      <c r="KMD5" s="748"/>
      <c r="KME5" s="748"/>
      <c r="KMF5" s="747"/>
      <c r="KMG5" s="748"/>
      <c r="KMH5" s="748"/>
      <c r="KMI5" s="748"/>
      <c r="KMJ5" s="748"/>
      <c r="KMK5" s="748"/>
      <c r="KML5" s="748"/>
      <c r="KMM5" s="748"/>
      <c r="KMN5" s="748"/>
      <c r="KMO5" s="748"/>
      <c r="KMP5" s="748"/>
      <c r="KMQ5" s="748"/>
      <c r="KMR5" s="748"/>
      <c r="KMS5" s="748"/>
      <c r="KMT5" s="748"/>
      <c r="KMU5" s="748"/>
      <c r="KMV5" s="748"/>
      <c r="KMW5" s="748"/>
      <c r="KMX5" s="748"/>
      <c r="KMY5" s="748"/>
      <c r="KMZ5" s="748"/>
      <c r="KNA5" s="748"/>
      <c r="KNB5" s="748"/>
      <c r="KNC5" s="748"/>
      <c r="KND5" s="748"/>
      <c r="KNE5" s="748"/>
      <c r="KNF5" s="748"/>
      <c r="KNG5" s="748"/>
      <c r="KNH5" s="748"/>
      <c r="KNI5" s="748"/>
      <c r="KNJ5" s="748"/>
      <c r="KNK5" s="747"/>
      <c r="KNL5" s="748"/>
      <c r="KNM5" s="748"/>
      <c r="KNN5" s="748"/>
      <c r="KNO5" s="748"/>
      <c r="KNP5" s="748"/>
      <c r="KNQ5" s="748"/>
      <c r="KNR5" s="748"/>
      <c r="KNS5" s="748"/>
      <c r="KNT5" s="748"/>
      <c r="KNU5" s="748"/>
      <c r="KNV5" s="748"/>
      <c r="KNW5" s="748"/>
      <c r="KNX5" s="748"/>
      <c r="KNY5" s="748"/>
      <c r="KNZ5" s="748"/>
      <c r="KOA5" s="748"/>
      <c r="KOB5" s="748"/>
      <c r="KOC5" s="748"/>
      <c r="KOD5" s="748"/>
      <c r="KOE5" s="748"/>
      <c r="KOF5" s="748"/>
      <c r="KOG5" s="748"/>
      <c r="KOH5" s="748"/>
      <c r="KOI5" s="748"/>
      <c r="KOJ5" s="748"/>
      <c r="KOK5" s="748"/>
      <c r="KOL5" s="748"/>
      <c r="KOM5" s="748"/>
      <c r="KON5" s="748"/>
      <c r="KOO5" s="748"/>
      <c r="KOP5" s="747"/>
      <c r="KOQ5" s="748"/>
      <c r="KOR5" s="748"/>
      <c r="KOS5" s="748"/>
      <c r="KOT5" s="748"/>
      <c r="KOU5" s="748"/>
      <c r="KOV5" s="748"/>
      <c r="KOW5" s="748"/>
      <c r="KOX5" s="748"/>
      <c r="KOY5" s="748"/>
      <c r="KOZ5" s="748"/>
      <c r="KPA5" s="748"/>
      <c r="KPB5" s="748"/>
      <c r="KPC5" s="748"/>
      <c r="KPD5" s="748"/>
      <c r="KPE5" s="748"/>
      <c r="KPF5" s="748"/>
      <c r="KPG5" s="748"/>
      <c r="KPH5" s="748"/>
      <c r="KPI5" s="748"/>
      <c r="KPJ5" s="748"/>
      <c r="KPK5" s="748"/>
      <c r="KPL5" s="748"/>
      <c r="KPM5" s="748"/>
      <c r="KPN5" s="748"/>
      <c r="KPO5" s="748"/>
      <c r="KPP5" s="748"/>
      <c r="KPQ5" s="748"/>
      <c r="KPR5" s="748"/>
      <c r="KPS5" s="748"/>
      <c r="KPT5" s="748"/>
      <c r="KPU5" s="747"/>
      <c r="KPV5" s="748"/>
      <c r="KPW5" s="748"/>
      <c r="KPX5" s="748"/>
      <c r="KPY5" s="748"/>
      <c r="KPZ5" s="748"/>
      <c r="KQA5" s="748"/>
      <c r="KQB5" s="748"/>
      <c r="KQC5" s="748"/>
      <c r="KQD5" s="748"/>
      <c r="KQE5" s="748"/>
      <c r="KQF5" s="748"/>
      <c r="KQG5" s="748"/>
      <c r="KQH5" s="748"/>
      <c r="KQI5" s="748"/>
      <c r="KQJ5" s="748"/>
      <c r="KQK5" s="748"/>
      <c r="KQL5" s="748"/>
      <c r="KQM5" s="748"/>
      <c r="KQN5" s="748"/>
      <c r="KQO5" s="748"/>
      <c r="KQP5" s="748"/>
      <c r="KQQ5" s="748"/>
      <c r="KQR5" s="748"/>
      <c r="KQS5" s="748"/>
      <c r="KQT5" s="748"/>
      <c r="KQU5" s="748"/>
      <c r="KQV5" s="748"/>
      <c r="KQW5" s="748"/>
      <c r="KQX5" s="748"/>
      <c r="KQY5" s="748"/>
      <c r="KQZ5" s="747"/>
      <c r="KRA5" s="748"/>
      <c r="KRB5" s="748"/>
      <c r="KRC5" s="748"/>
      <c r="KRD5" s="748"/>
      <c r="KRE5" s="748"/>
      <c r="KRF5" s="748"/>
      <c r="KRG5" s="748"/>
      <c r="KRH5" s="748"/>
      <c r="KRI5" s="748"/>
      <c r="KRJ5" s="748"/>
      <c r="KRK5" s="748"/>
      <c r="KRL5" s="748"/>
      <c r="KRM5" s="748"/>
      <c r="KRN5" s="748"/>
      <c r="KRO5" s="748"/>
      <c r="KRP5" s="748"/>
      <c r="KRQ5" s="748"/>
      <c r="KRR5" s="748"/>
      <c r="KRS5" s="748"/>
      <c r="KRT5" s="748"/>
      <c r="KRU5" s="748"/>
      <c r="KRV5" s="748"/>
      <c r="KRW5" s="748"/>
      <c r="KRX5" s="748"/>
      <c r="KRY5" s="748"/>
      <c r="KRZ5" s="748"/>
      <c r="KSA5" s="748"/>
      <c r="KSB5" s="748"/>
      <c r="KSC5" s="748"/>
      <c r="KSD5" s="748"/>
      <c r="KSE5" s="747"/>
      <c r="KSF5" s="748"/>
      <c r="KSG5" s="748"/>
      <c r="KSH5" s="748"/>
      <c r="KSI5" s="748"/>
      <c r="KSJ5" s="748"/>
      <c r="KSK5" s="748"/>
      <c r="KSL5" s="748"/>
      <c r="KSM5" s="748"/>
      <c r="KSN5" s="748"/>
      <c r="KSO5" s="748"/>
      <c r="KSP5" s="748"/>
      <c r="KSQ5" s="748"/>
      <c r="KSR5" s="748"/>
      <c r="KSS5" s="748"/>
      <c r="KST5" s="748"/>
      <c r="KSU5" s="748"/>
      <c r="KSV5" s="748"/>
      <c r="KSW5" s="748"/>
      <c r="KSX5" s="748"/>
      <c r="KSY5" s="748"/>
      <c r="KSZ5" s="748"/>
      <c r="KTA5" s="748"/>
      <c r="KTB5" s="748"/>
      <c r="KTC5" s="748"/>
      <c r="KTD5" s="748"/>
      <c r="KTE5" s="748"/>
      <c r="KTF5" s="748"/>
      <c r="KTG5" s="748"/>
      <c r="KTH5" s="748"/>
      <c r="KTI5" s="748"/>
      <c r="KTJ5" s="747"/>
      <c r="KTK5" s="748"/>
      <c r="KTL5" s="748"/>
      <c r="KTM5" s="748"/>
      <c r="KTN5" s="748"/>
      <c r="KTO5" s="748"/>
      <c r="KTP5" s="748"/>
      <c r="KTQ5" s="748"/>
      <c r="KTR5" s="748"/>
      <c r="KTS5" s="748"/>
      <c r="KTT5" s="748"/>
      <c r="KTU5" s="748"/>
      <c r="KTV5" s="748"/>
      <c r="KTW5" s="748"/>
      <c r="KTX5" s="748"/>
      <c r="KTY5" s="748"/>
      <c r="KTZ5" s="748"/>
      <c r="KUA5" s="748"/>
      <c r="KUB5" s="748"/>
      <c r="KUC5" s="748"/>
      <c r="KUD5" s="748"/>
      <c r="KUE5" s="748"/>
      <c r="KUF5" s="748"/>
      <c r="KUG5" s="748"/>
      <c r="KUH5" s="748"/>
      <c r="KUI5" s="748"/>
      <c r="KUJ5" s="748"/>
      <c r="KUK5" s="748"/>
      <c r="KUL5" s="748"/>
      <c r="KUM5" s="748"/>
      <c r="KUN5" s="748"/>
      <c r="KUO5" s="747"/>
      <c r="KUP5" s="748"/>
      <c r="KUQ5" s="748"/>
      <c r="KUR5" s="748"/>
      <c r="KUS5" s="748"/>
      <c r="KUT5" s="748"/>
      <c r="KUU5" s="748"/>
      <c r="KUV5" s="748"/>
      <c r="KUW5" s="748"/>
      <c r="KUX5" s="748"/>
      <c r="KUY5" s="748"/>
      <c r="KUZ5" s="748"/>
      <c r="KVA5" s="748"/>
      <c r="KVB5" s="748"/>
      <c r="KVC5" s="748"/>
      <c r="KVD5" s="748"/>
      <c r="KVE5" s="748"/>
      <c r="KVF5" s="748"/>
      <c r="KVG5" s="748"/>
      <c r="KVH5" s="748"/>
      <c r="KVI5" s="748"/>
      <c r="KVJ5" s="748"/>
      <c r="KVK5" s="748"/>
      <c r="KVL5" s="748"/>
      <c r="KVM5" s="748"/>
      <c r="KVN5" s="748"/>
      <c r="KVO5" s="748"/>
      <c r="KVP5" s="748"/>
      <c r="KVQ5" s="748"/>
      <c r="KVR5" s="748"/>
      <c r="KVS5" s="748"/>
      <c r="KVT5" s="747"/>
      <c r="KVU5" s="748"/>
      <c r="KVV5" s="748"/>
      <c r="KVW5" s="748"/>
      <c r="KVX5" s="748"/>
      <c r="KVY5" s="748"/>
      <c r="KVZ5" s="748"/>
      <c r="KWA5" s="748"/>
      <c r="KWB5" s="748"/>
      <c r="KWC5" s="748"/>
      <c r="KWD5" s="748"/>
      <c r="KWE5" s="748"/>
      <c r="KWF5" s="748"/>
      <c r="KWG5" s="748"/>
      <c r="KWH5" s="748"/>
      <c r="KWI5" s="748"/>
      <c r="KWJ5" s="748"/>
      <c r="KWK5" s="748"/>
      <c r="KWL5" s="748"/>
      <c r="KWM5" s="748"/>
      <c r="KWN5" s="748"/>
      <c r="KWO5" s="748"/>
      <c r="KWP5" s="748"/>
      <c r="KWQ5" s="748"/>
      <c r="KWR5" s="748"/>
      <c r="KWS5" s="748"/>
      <c r="KWT5" s="748"/>
      <c r="KWU5" s="748"/>
      <c r="KWV5" s="748"/>
      <c r="KWW5" s="748"/>
      <c r="KWX5" s="748"/>
      <c r="KWY5" s="747"/>
      <c r="KWZ5" s="748"/>
      <c r="KXA5" s="748"/>
      <c r="KXB5" s="748"/>
      <c r="KXC5" s="748"/>
      <c r="KXD5" s="748"/>
      <c r="KXE5" s="748"/>
      <c r="KXF5" s="748"/>
      <c r="KXG5" s="748"/>
      <c r="KXH5" s="748"/>
      <c r="KXI5" s="748"/>
      <c r="KXJ5" s="748"/>
      <c r="KXK5" s="748"/>
      <c r="KXL5" s="748"/>
      <c r="KXM5" s="748"/>
      <c r="KXN5" s="748"/>
      <c r="KXO5" s="748"/>
      <c r="KXP5" s="748"/>
      <c r="KXQ5" s="748"/>
      <c r="KXR5" s="748"/>
      <c r="KXS5" s="748"/>
      <c r="KXT5" s="748"/>
      <c r="KXU5" s="748"/>
      <c r="KXV5" s="748"/>
      <c r="KXW5" s="748"/>
      <c r="KXX5" s="748"/>
      <c r="KXY5" s="748"/>
      <c r="KXZ5" s="748"/>
      <c r="KYA5" s="748"/>
      <c r="KYB5" s="748"/>
      <c r="KYC5" s="748"/>
      <c r="KYD5" s="747"/>
      <c r="KYE5" s="748"/>
      <c r="KYF5" s="748"/>
      <c r="KYG5" s="748"/>
      <c r="KYH5" s="748"/>
      <c r="KYI5" s="748"/>
      <c r="KYJ5" s="748"/>
      <c r="KYK5" s="748"/>
      <c r="KYL5" s="748"/>
      <c r="KYM5" s="748"/>
      <c r="KYN5" s="748"/>
      <c r="KYO5" s="748"/>
      <c r="KYP5" s="748"/>
      <c r="KYQ5" s="748"/>
      <c r="KYR5" s="748"/>
      <c r="KYS5" s="748"/>
      <c r="KYT5" s="748"/>
      <c r="KYU5" s="748"/>
      <c r="KYV5" s="748"/>
      <c r="KYW5" s="748"/>
      <c r="KYX5" s="748"/>
      <c r="KYY5" s="748"/>
      <c r="KYZ5" s="748"/>
      <c r="KZA5" s="748"/>
      <c r="KZB5" s="748"/>
      <c r="KZC5" s="748"/>
      <c r="KZD5" s="748"/>
      <c r="KZE5" s="748"/>
      <c r="KZF5" s="748"/>
      <c r="KZG5" s="748"/>
      <c r="KZH5" s="748"/>
      <c r="KZI5" s="747"/>
      <c r="KZJ5" s="748"/>
      <c r="KZK5" s="748"/>
      <c r="KZL5" s="748"/>
      <c r="KZM5" s="748"/>
      <c r="KZN5" s="748"/>
      <c r="KZO5" s="748"/>
      <c r="KZP5" s="748"/>
      <c r="KZQ5" s="748"/>
      <c r="KZR5" s="748"/>
      <c r="KZS5" s="748"/>
      <c r="KZT5" s="748"/>
      <c r="KZU5" s="748"/>
      <c r="KZV5" s="748"/>
      <c r="KZW5" s="748"/>
      <c r="KZX5" s="748"/>
      <c r="KZY5" s="748"/>
      <c r="KZZ5" s="748"/>
      <c r="LAA5" s="748"/>
      <c r="LAB5" s="748"/>
      <c r="LAC5" s="748"/>
      <c r="LAD5" s="748"/>
      <c r="LAE5" s="748"/>
      <c r="LAF5" s="748"/>
      <c r="LAG5" s="748"/>
      <c r="LAH5" s="748"/>
      <c r="LAI5" s="748"/>
      <c r="LAJ5" s="748"/>
      <c r="LAK5" s="748"/>
      <c r="LAL5" s="748"/>
      <c r="LAM5" s="748"/>
      <c r="LAN5" s="747"/>
      <c r="LAO5" s="748"/>
      <c r="LAP5" s="748"/>
      <c r="LAQ5" s="748"/>
      <c r="LAR5" s="748"/>
      <c r="LAS5" s="748"/>
      <c r="LAT5" s="748"/>
      <c r="LAU5" s="748"/>
      <c r="LAV5" s="748"/>
      <c r="LAW5" s="748"/>
      <c r="LAX5" s="748"/>
      <c r="LAY5" s="748"/>
      <c r="LAZ5" s="748"/>
      <c r="LBA5" s="748"/>
      <c r="LBB5" s="748"/>
      <c r="LBC5" s="748"/>
      <c r="LBD5" s="748"/>
      <c r="LBE5" s="748"/>
      <c r="LBF5" s="748"/>
      <c r="LBG5" s="748"/>
      <c r="LBH5" s="748"/>
      <c r="LBI5" s="748"/>
      <c r="LBJ5" s="748"/>
      <c r="LBK5" s="748"/>
      <c r="LBL5" s="748"/>
      <c r="LBM5" s="748"/>
      <c r="LBN5" s="748"/>
      <c r="LBO5" s="748"/>
      <c r="LBP5" s="748"/>
      <c r="LBQ5" s="748"/>
      <c r="LBR5" s="748"/>
      <c r="LBS5" s="747"/>
      <c r="LBT5" s="748"/>
      <c r="LBU5" s="748"/>
      <c r="LBV5" s="748"/>
      <c r="LBW5" s="748"/>
      <c r="LBX5" s="748"/>
      <c r="LBY5" s="748"/>
      <c r="LBZ5" s="748"/>
      <c r="LCA5" s="748"/>
      <c r="LCB5" s="748"/>
      <c r="LCC5" s="748"/>
      <c r="LCD5" s="748"/>
      <c r="LCE5" s="748"/>
      <c r="LCF5" s="748"/>
      <c r="LCG5" s="748"/>
      <c r="LCH5" s="748"/>
      <c r="LCI5" s="748"/>
      <c r="LCJ5" s="748"/>
      <c r="LCK5" s="748"/>
      <c r="LCL5" s="748"/>
      <c r="LCM5" s="748"/>
      <c r="LCN5" s="748"/>
      <c r="LCO5" s="748"/>
      <c r="LCP5" s="748"/>
      <c r="LCQ5" s="748"/>
      <c r="LCR5" s="748"/>
      <c r="LCS5" s="748"/>
      <c r="LCT5" s="748"/>
      <c r="LCU5" s="748"/>
      <c r="LCV5" s="748"/>
      <c r="LCW5" s="748"/>
      <c r="LCX5" s="747"/>
      <c r="LCY5" s="748"/>
      <c r="LCZ5" s="748"/>
      <c r="LDA5" s="748"/>
      <c r="LDB5" s="748"/>
      <c r="LDC5" s="748"/>
      <c r="LDD5" s="748"/>
      <c r="LDE5" s="748"/>
      <c r="LDF5" s="748"/>
      <c r="LDG5" s="748"/>
      <c r="LDH5" s="748"/>
      <c r="LDI5" s="748"/>
      <c r="LDJ5" s="748"/>
      <c r="LDK5" s="748"/>
      <c r="LDL5" s="748"/>
      <c r="LDM5" s="748"/>
      <c r="LDN5" s="748"/>
      <c r="LDO5" s="748"/>
      <c r="LDP5" s="748"/>
      <c r="LDQ5" s="748"/>
      <c r="LDR5" s="748"/>
      <c r="LDS5" s="748"/>
      <c r="LDT5" s="748"/>
      <c r="LDU5" s="748"/>
      <c r="LDV5" s="748"/>
      <c r="LDW5" s="748"/>
      <c r="LDX5" s="748"/>
      <c r="LDY5" s="748"/>
      <c r="LDZ5" s="748"/>
      <c r="LEA5" s="748"/>
      <c r="LEB5" s="748"/>
      <c r="LEC5" s="747"/>
      <c r="LED5" s="748"/>
      <c r="LEE5" s="748"/>
      <c r="LEF5" s="748"/>
      <c r="LEG5" s="748"/>
      <c r="LEH5" s="748"/>
      <c r="LEI5" s="748"/>
      <c r="LEJ5" s="748"/>
      <c r="LEK5" s="748"/>
      <c r="LEL5" s="748"/>
      <c r="LEM5" s="748"/>
      <c r="LEN5" s="748"/>
      <c r="LEO5" s="748"/>
      <c r="LEP5" s="748"/>
      <c r="LEQ5" s="748"/>
      <c r="LER5" s="748"/>
      <c r="LES5" s="748"/>
      <c r="LET5" s="748"/>
      <c r="LEU5" s="748"/>
      <c r="LEV5" s="748"/>
      <c r="LEW5" s="748"/>
      <c r="LEX5" s="748"/>
      <c r="LEY5" s="748"/>
      <c r="LEZ5" s="748"/>
      <c r="LFA5" s="748"/>
      <c r="LFB5" s="748"/>
      <c r="LFC5" s="748"/>
      <c r="LFD5" s="748"/>
      <c r="LFE5" s="748"/>
      <c r="LFF5" s="748"/>
      <c r="LFG5" s="748"/>
      <c r="LFH5" s="747"/>
      <c r="LFI5" s="748"/>
      <c r="LFJ5" s="748"/>
      <c r="LFK5" s="748"/>
      <c r="LFL5" s="748"/>
      <c r="LFM5" s="748"/>
      <c r="LFN5" s="748"/>
      <c r="LFO5" s="748"/>
      <c r="LFP5" s="748"/>
      <c r="LFQ5" s="748"/>
      <c r="LFR5" s="748"/>
      <c r="LFS5" s="748"/>
      <c r="LFT5" s="748"/>
      <c r="LFU5" s="748"/>
      <c r="LFV5" s="748"/>
      <c r="LFW5" s="748"/>
      <c r="LFX5" s="748"/>
      <c r="LFY5" s="748"/>
      <c r="LFZ5" s="748"/>
      <c r="LGA5" s="748"/>
      <c r="LGB5" s="748"/>
      <c r="LGC5" s="748"/>
      <c r="LGD5" s="748"/>
      <c r="LGE5" s="748"/>
      <c r="LGF5" s="748"/>
      <c r="LGG5" s="748"/>
      <c r="LGH5" s="748"/>
      <c r="LGI5" s="748"/>
      <c r="LGJ5" s="748"/>
      <c r="LGK5" s="748"/>
      <c r="LGL5" s="748"/>
      <c r="LGM5" s="747"/>
      <c r="LGN5" s="748"/>
      <c r="LGO5" s="748"/>
      <c r="LGP5" s="748"/>
      <c r="LGQ5" s="748"/>
      <c r="LGR5" s="748"/>
      <c r="LGS5" s="748"/>
      <c r="LGT5" s="748"/>
      <c r="LGU5" s="748"/>
      <c r="LGV5" s="748"/>
      <c r="LGW5" s="748"/>
      <c r="LGX5" s="748"/>
      <c r="LGY5" s="748"/>
      <c r="LGZ5" s="748"/>
      <c r="LHA5" s="748"/>
      <c r="LHB5" s="748"/>
      <c r="LHC5" s="748"/>
      <c r="LHD5" s="748"/>
      <c r="LHE5" s="748"/>
      <c r="LHF5" s="748"/>
      <c r="LHG5" s="748"/>
      <c r="LHH5" s="748"/>
      <c r="LHI5" s="748"/>
      <c r="LHJ5" s="748"/>
      <c r="LHK5" s="748"/>
      <c r="LHL5" s="748"/>
      <c r="LHM5" s="748"/>
      <c r="LHN5" s="748"/>
      <c r="LHO5" s="748"/>
      <c r="LHP5" s="748"/>
      <c r="LHQ5" s="748"/>
      <c r="LHR5" s="747"/>
      <c r="LHS5" s="748"/>
      <c r="LHT5" s="748"/>
      <c r="LHU5" s="748"/>
      <c r="LHV5" s="748"/>
      <c r="LHW5" s="748"/>
      <c r="LHX5" s="748"/>
      <c r="LHY5" s="748"/>
      <c r="LHZ5" s="748"/>
      <c r="LIA5" s="748"/>
      <c r="LIB5" s="748"/>
      <c r="LIC5" s="748"/>
      <c r="LID5" s="748"/>
      <c r="LIE5" s="748"/>
      <c r="LIF5" s="748"/>
      <c r="LIG5" s="748"/>
      <c r="LIH5" s="748"/>
      <c r="LII5" s="748"/>
      <c r="LIJ5" s="748"/>
      <c r="LIK5" s="748"/>
      <c r="LIL5" s="748"/>
      <c r="LIM5" s="748"/>
      <c r="LIN5" s="748"/>
      <c r="LIO5" s="748"/>
      <c r="LIP5" s="748"/>
      <c r="LIQ5" s="748"/>
      <c r="LIR5" s="748"/>
      <c r="LIS5" s="748"/>
      <c r="LIT5" s="748"/>
      <c r="LIU5" s="748"/>
      <c r="LIV5" s="748"/>
      <c r="LIW5" s="747"/>
      <c r="LIX5" s="748"/>
      <c r="LIY5" s="748"/>
      <c r="LIZ5" s="748"/>
      <c r="LJA5" s="748"/>
      <c r="LJB5" s="748"/>
      <c r="LJC5" s="748"/>
      <c r="LJD5" s="748"/>
      <c r="LJE5" s="748"/>
      <c r="LJF5" s="748"/>
      <c r="LJG5" s="748"/>
      <c r="LJH5" s="748"/>
      <c r="LJI5" s="748"/>
      <c r="LJJ5" s="748"/>
      <c r="LJK5" s="748"/>
      <c r="LJL5" s="748"/>
      <c r="LJM5" s="748"/>
      <c r="LJN5" s="748"/>
      <c r="LJO5" s="748"/>
      <c r="LJP5" s="748"/>
      <c r="LJQ5" s="748"/>
      <c r="LJR5" s="748"/>
      <c r="LJS5" s="748"/>
      <c r="LJT5" s="748"/>
      <c r="LJU5" s="748"/>
      <c r="LJV5" s="748"/>
      <c r="LJW5" s="748"/>
      <c r="LJX5" s="748"/>
      <c r="LJY5" s="748"/>
      <c r="LJZ5" s="748"/>
      <c r="LKA5" s="748"/>
      <c r="LKB5" s="747"/>
      <c r="LKC5" s="748"/>
      <c r="LKD5" s="748"/>
      <c r="LKE5" s="748"/>
      <c r="LKF5" s="748"/>
      <c r="LKG5" s="748"/>
      <c r="LKH5" s="748"/>
      <c r="LKI5" s="748"/>
      <c r="LKJ5" s="748"/>
      <c r="LKK5" s="748"/>
      <c r="LKL5" s="748"/>
      <c r="LKM5" s="748"/>
      <c r="LKN5" s="748"/>
      <c r="LKO5" s="748"/>
      <c r="LKP5" s="748"/>
      <c r="LKQ5" s="748"/>
      <c r="LKR5" s="748"/>
      <c r="LKS5" s="748"/>
      <c r="LKT5" s="748"/>
      <c r="LKU5" s="748"/>
      <c r="LKV5" s="748"/>
      <c r="LKW5" s="748"/>
      <c r="LKX5" s="748"/>
      <c r="LKY5" s="748"/>
      <c r="LKZ5" s="748"/>
      <c r="LLA5" s="748"/>
      <c r="LLB5" s="748"/>
      <c r="LLC5" s="748"/>
      <c r="LLD5" s="748"/>
      <c r="LLE5" s="748"/>
      <c r="LLF5" s="748"/>
      <c r="LLG5" s="747"/>
      <c r="LLH5" s="748"/>
      <c r="LLI5" s="748"/>
      <c r="LLJ5" s="748"/>
      <c r="LLK5" s="748"/>
      <c r="LLL5" s="748"/>
      <c r="LLM5" s="748"/>
      <c r="LLN5" s="748"/>
      <c r="LLO5" s="748"/>
      <c r="LLP5" s="748"/>
      <c r="LLQ5" s="748"/>
      <c r="LLR5" s="748"/>
      <c r="LLS5" s="748"/>
      <c r="LLT5" s="748"/>
      <c r="LLU5" s="748"/>
      <c r="LLV5" s="748"/>
      <c r="LLW5" s="748"/>
      <c r="LLX5" s="748"/>
      <c r="LLY5" s="748"/>
      <c r="LLZ5" s="748"/>
      <c r="LMA5" s="748"/>
      <c r="LMB5" s="748"/>
      <c r="LMC5" s="748"/>
      <c r="LMD5" s="748"/>
      <c r="LME5" s="748"/>
      <c r="LMF5" s="748"/>
      <c r="LMG5" s="748"/>
      <c r="LMH5" s="748"/>
      <c r="LMI5" s="748"/>
      <c r="LMJ5" s="748"/>
      <c r="LMK5" s="748"/>
      <c r="LML5" s="747"/>
      <c r="LMM5" s="748"/>
      <c r="LMN5" s="748"/>
      <c r="LMO5" s="748"/>
      <c r="LMP5" s="748"/>
      <c r="LMQ5" s="748"/>
      <c r="LMR5" s="748"/>
      <c r="LMS5" s="748"/>
      <c r="LMT5" s="748"/>
      <c r="LMU5" s="748"/>
      <c r="LMV5" s="748"/>
      <c r="LMW5" s="748"/>
      <c r="LMX5" s="748"/>
      <c r="LMY5" s="748"/>
      <c r="LMZ5" s="748"/>
      <c r="LNA5" s="748"/>
      <c r="LNB5" s="748"/>
      <c r="LNC5" s="748"/>
      <c r="LND5" s="748"/>
      <c r="LNE5" s="748"/>
      <c r="LNF5" s="748"/>
      <c r="LNG5" s="748"/>
      <c r="LNH5" s="748"/>
      <c r="LNI5" s="748"/>
      <c r="LNJ5" s="748"/>
      <c r="LNK5" s="748"/>
      <c r="LNL5" s="748"/>
      <c r="LNM5" s="748"/>
      <c r="LNN5" s="748"/>
      <c r="LNO5" s="748"/>
      <c r="LNP5" s="748"/>
      <c r="LNQ5" s="747"/>
      <c r="LNR5" s="748"/>
      <c r="LNS5" s="748"/>
      <c r="LNT5" s="748"/>
      <c r="LNU5" s="748"/>
      <c r="LNV5" s="748"/>
      <c r="LNW5" s="748"/>
      <c r="LNX5" s="748"/>
      <c r="LNY5" s="748"/>
      <c r="LNZ5" s="748"/>
      <c r="LOA5" s="748"/>
      <c r="LOB5" s="748"/>
      <c r="LOC5" s="748"/>
      <c r="LOD5" s="748"/>
      <c r="LOE5" s="748"/>
      <c r="LOF5" s="748"/>
      <c r="LOG5" s="748"/>
      <c r="LOH5" s="748"/>
      <c r="LOI5" s="748"/>
      <c r="LOJ5" s="748"/>
      <c r="LOK5" s="748"/>
      <c r="LOL5" s="748"/>
      <c r="LOM5" s="748"/>
      <c r="LON5" s="748"/>
      <c r="LOO5" s="748"/>
      <c r="LOP5" s="748"/>
      <c r="LOQ5" s="748"/>
      <c r="LOR5" s="748"/>
      <c r="LOS5" s="748"/>
      <c r="LOT5" s="748"/>
      <c r="LOU5" s="748"/>
      <c r="LOV5" s="747"/>
      <c r="LOW5" s="748"/>
      <c r="LOX5" s="748"/>
      <c r="LOY5" s="748"/>
      <c r="LOZ5" s="748"/>
      <c r="LPA5" s="748"/>
      <c r="LPB5" s="748"/>
      <c r="LPC5" s="748"/>
      <c r="LPD5" s="748"/>
      <c r="LPE5" s="748"/>
      <c r="LPF5" s="748"/>
      <c r="LPG5" s="748"/>
      <c r="LPH5" s="748"/>
      <c r="LPI5" s="748"/>
      <c r="LPJ5" s="748"/>
      <c r="LPK5" s="748"/>
      <c r="LPL5" s="748"/>
      <c r="LPM5" s="748"/>
      <c r="LPN5" s="748"/>
      <c r="LPO5" s="748"/>
      <c r="LPP5" s="748"/>
      <c r="LPQ5" s="748"/>
      <c r="LPR5" s="748"/>
      <c r="LPS5" s="748"/>
      <c r="LPT5" s="748"/>
      <c r="LPU5" s="748"/>
      <c r="LPV5" s="748"/>
      <c r="LPW5" s="748"/>
      <c r="LPX5" s="748"/>
      <c r="LPY5" s="748"/>
      <c r="LPZ5" s="748"/>
      <c r="LQA5" s="747"/>
      <c r="LQB5" s="748"/>
      <c r="LQC5" s="748"/>
      <c r="LQD5" s="748"/>
      <c r="LQE5" s="748"/>
      <c r="LQF5" s="748"/>
      <c r="LQG5" s="748"/>
      <c r="LQH5" s="748"/>
      <c r="LQI5" s="748"/>
      <c r="LQJ5" s="748"/>
      <c r="LQK5" s="748"/>
      <c r="LQL5" s="748"/>
      <c r="LQM5" s="748"/>
      <c r="LQN5" s="748"/>
      <c r="LQO5" s="748"/>
      <c r="LQP5" s="748"/>
      <c r="LQQ5" s="748"/>
      <c r="LQR5" s="748"/>
      <c r="LQS5" s="748"/>
      <c r="LQT5" s="748"/>
      <c r="LQU5" s="748"/>
      <c r="LQV5" s="748"/>
      <c r="LQW5" s="748"/>
      <c r="LQX5" s="748"/>
      <c r="LQY5" s="748"/>
      <c r="LQZ5" s="748"/>
      <c r="LRA5" s="748"/>
      <c r="LRB5" s="748"/>
      <c r="LRC5" s="748"/>
      <c r="LRD5" s="748"/>
      <c r="LRE5" s="748"/>
      <c r="LRF5" s="747"/>
      <c r="LRG5" s="748"/>
      <c r="LRH5" s="748"/>
      <c r="LRI5" s="748"/>
      <c r="LRJ5" s="748"/>
      <c r="LRK5" s="748"/>
      <c r="LRL5" s="748"/>
      <c r="LRM5" s="748"/>
      <c r="LRN5" s="748"/>
      <c r="LRO5" s="748"/>
      <c r="LRP5" s="748"/>
      <c r="LRQ5" s="748"/>
      <c r="LRR5" s="748"/>
      <c r="LRS5" s="748"/>
      <c r="LRT5" s="748"/>
      <c r="LRU5" s="748"/>
      <c r="LRV5" s="748"/>
      <c r="LRW5" s="748"/>
      <c r="LRX5" s="748"/>
      <c r="LRY5" s="748"/>
      <c r="LRZ5" s="748"/>
      <c r="LSA5" s="748"/>
      <c r="LSB5" s="748"/>
      <c r="LSC5" s="748"/>
      <c r="LSD5" s="748"/>
      <c r="LSE5" s="748"/>
      <c r="LSF5" s="748"/>
      <c r="LSG5" s="748"/>
      <c r="LSH5" s="748"/>
      <c r="LSI5" s="748"/>
      <c r="LSJ5" s="748"/>
      <c r="LSK5" s="747"/>
      <c r="LSL5" s="748"/>
      <c r="LSM5" s="748"/>
      <c r="LSN5" s="748"/>
      <c r="LSO5" s="748"/>
      <c r="LSP5" s="748"/>
      <c r="LSQ5" s="748"/>
      <c r="LSR5" s="748"/>
      <c r="LSS5" s="748"/>
      <c r="LST5" s="748"/>
      <c r="LSU5" s="748"/>
      <c r="LSV5" s="748"/>
      <c r="LSW5" s="748"/>
      <c r="LSX5" s="748"/>
      <c r="LSY5" s="748"/>
      <c r="LSZ5" s="748"/>
      <c r="LTA5" s="748"/>
      <c r="LTB5" s="748"/>
      <c r="LTC5" s="748"/>
      <c r="LTD5" s="748"/>
      <c r="LTE5" s="748"/>
      <c r="LTF5" s="748"/>
      <c r="LTG5" s="748"/>
      <c r="LTH5" s="748"/>
      <c r="LTI5" s="748"/>
      <c r="LTJ5" s="748"/>
      <c r="LTK5" s="748"/>
      <c r="LTL5" s="748"/>
      <c r="LTM5" s="748"/>
      <c r="LTN5" s="748"/>
      <c r="LTO5" s="748"/>
      <c r="LTP5" s="747"/>
      <c r="LTQ5" s="748"/>
      <c r="LTR5" s="748"/>
      <c r="LTS5" s="748"/>
      <c r="LTT5" s="748"/>
      <c r="LTU5" s="748"/>
      <c r="LTV5" s="748"/>
      <c r="LTW5" s="748"/>
      <c r="LTX5" s="748"/>
      <c r="LTY5" s="748"/>
      <c r="LTZ5" s="748"/>
      <c r="LUA5" s="748"/>
      <c r="LUB5" s="748"/>
      <c r="LUC5" s="748"/>
      <c r="LUD5" s="748"/>
      <c r="LUE5" s="748"/>
      <c r="LUF5" s="748"/>
      <c r="LUG5" s="748"/>
      <c r="LUH5" s="748"/>
      <c r="LUI5" s="748"/>
      <c r="LUJ5" s="748"/>
      <c r="LUK5" s="748"/>
      <c r="LUL5" s="748"/>
      <c r="LUM5" s="748"/>
      <c r="LUN5" s="748"/>
      <c r="LUO5" s="748"/>
      <c r="LUP5" s="748"/>
      <c r="LUQ5" s="748"/>
      <c r="LUR5" s="748"/>
      <c r="LUS5" s="748"/>
      <c r="LUT5" s="748"/>
      <c r="LUU5" s="747"/>
      <c r="LUV5" s="748"/>
      <c r="LUW5" s="748"/>
      <c r="LUX5" s="748"/>
      <c r="LUY5" s="748"/>
      <c r="LUZ5" s="748"/>
      <c r="LVA5" s="748"/>
      <c r="LVB5" s="748"/>
      <c r="LVC5" s="748"/>
      <c r="LVD5" s="748"/>
      <c r="LVE5" s="748"/>
      <c r="LVF5" s="748"/>
      <c r="LVG5" s="748"/>
      <c r="LVH5" s="748"/>
      <c r="LVI5" s="748"/>
      <c r="LVJ5" s="748"/>
      <c r="LVK5" s="748"/>
      <c r="LVL5" s="748"/>
      <c r="LVM5" s="748"/>
      <c r="LVN5" s="748"/>
      <c r="LVO5" s="748"/>
      <c r="LVP5" s="748"/>
      <c r="LVQ5" s="748"/>
      <c r="LVR5" s="748"/>
      <c r="LVS5" s="748"/>
      <c r="LVT5" s="748"/>
      <c r="LVU5" s="748"/>
      <c r="LVV5" s="748"/>
      <c r="LVW5" s="748"/>
      <c r="LVX5" s="748"/>
      <c r="LVY5" s="748"/>
      <c r="LVZ5" s="747"/>
      <c r="LWA5" s="748"/>
      <c r="LWB5" s="748"/>
      <c r="LWC5" s="748"/>
      <c r="LWD5" s="748"/>
      <c r="LWE5" s="748"/>
      <c r="LWF5" s="748"/>
      <c r="LWG5" s="748"/>
      <c r="LWH5" s="748"/>
      <c r="LWI5" s="748"/>
      <c r="LWJ5" s="748"/>
      <c r="LWK5" s="748"/>
      <c r="LWL5" s="748"/>
      <c r="LWM5" s="748"/>
      <c r="LWN5" s="748"/>
      <c r="LWO5" s="748"/>
      <c r="LWP5" s="748"/>
      <c r="LWQ5" s="748"/>
      <c r="LWR5" s="748"/>
      <c r="LWS5" s="748"/>
      <c r="LWT5" s="748"/>
      <c r="LWU5" s="748"/>
      <c r="LWV5" s="748"/>
      <c r="LWW5" s="748"/>
      <c r="LWX5" s="748"/>
      <c r="LWY5" s="748"/>
      <c r="LWZ5" s="748"/>
      <c r="LXA5" s="748"/>
      <c r="LXB5" s="748"/>
      <c r="LXC5" s="748"/>
      <c r="LXD5" s="748"/>
      <c r="LXE5" s="747"/>
      <c r="LXF5" s="748"/>
      <c r="LXG5" s="748"/>
      <c r="LXH5" s="748"/>
      <c r="LXI5" s="748"/>
      <c r="LXJ5" s="748"/>
      <c r="LXK5" s="748"/>
      <c r="LXL5" s="748"/>
      <c r="LXM5" s="748"/>
      <c r="LXN5" s="748"/>
      <c r="LXO5" s="748"/>
      <c r="LXP5" s="748"/>
      <c r="LXQ5" s="748"/>
      <c r="LXR5" s="748"/>
      <c r="LXS5" s="748"/>
      <c r="LXT5" s="748"/>
      <c r="LXU5" s="748"/>
      <c r="LXV5" s="748"/>
      <c r="LXW5" s="748"/>
      <c r="LXX5" s="748"/>
      <c r="LXY5" s="748"/>
      <c r="LXZ5" s="748"/>
      <c r="LYA5" s="748"/>
      <c r="LYB5" s="748"/>
      <c r="LYC5" s="748"/>
      <c r="LYD5" s="748"/>
      <c r="LYE5" s="748"/>
      <c r="LYF5" s="748"/>
      <c r="LYG5" s="748"/>
      <c r="LYH5" s="748"/>
      <c r="LYI5" s="748"/>
      <c r="LYJ5" s="747"/>
      <c r="LYK5" s="748"/>
      <c r="LYL5" s="748"/>
      <c r="LYM5" s="748"/>
      <c r="LYN5" s="748"/>
      <c r="LYO5" s="748"/>
      <c r="LYP5" s="748"/>
      <c r="LYQ5" s="748"/>
      <c r="LYR5" s="748"/>
      <c r="LYS5" s="748"/>
      <c r="LYT5" s="748"/>
      <c r="LYU5" s="748"/>
      <c r="LYV5" s="748"/>
      <c r="LYW5" s="748"/>
      <c r="LYX5" s="748"/>
      <c r="LYY5" s="748"/>
      <c r="LYZ5" s="748"/>
      <c r="LZA5" s="748"/>
      <c r="LZB5" s="748"/>
      <c r="LZC5" s="748"/>
      <c r="LZD5" s="748"/>
      <c r="LZE5" s="748"/>
      <c r="LZF5" s="748"/>
      <c r="LZG5" s="748"/>
      <c r="LZH5" s="748"/>
      <c r="LZI5" s="748"/>
      <c r="LZJ5" s="748"/>
      <c r="LZK5" s="748"/>
      <c r="LZL5" s="748"/>
      <c r="LZM5" s="748"/>
      <c r="LZN5" s="748"/>
      <c r="LZO5" s="747"/>
      <c r="LZP5" s="748"/>
      <c r="LZQ5" s="748"/>
      <c r="LZR5" s="748"/>
      <c r="LZS5" s="748"/>
      <c r="LZT5" s="748"/>
      <c r="LZU5" s="748"/>
      <c r="LZV5" s="748"/>
      <c r="LZW5" s="748"/>
      <c r="LZX5" s="748"/>
      <c r="LZY5" s="748"/>
      <c r="LZZ5" s="748"/>
      <c r="MAA5" s="748"/>
      <c r="MAB5" s="748"/>
      <c r="MAC5" s="748"/>
      <c r="MAD5" s="748"/>
      <c r="MAE5" s="748"/>
      <c r="MAF5" s="748"/>
      <c r="MAG5" s="748"/>
      <c r="MAH5" s="748"/>
      <c r="MAI5" s="748"/>
      <c r="MAJ5" s="748"/>
      <c r="MAK5" s="748"/>
      <c r="MAL5" s="748"/>
      <c r="MAM5" s="748"/>
      <c r="MAN5" s="748"/>
      <c r="MAO5" s="748"/>
      <c r="MAP5" s="748"/>
      <c r="MAQ5" s="748"/>
      <c r="MAR5" s="748"/>
      <c r="MAS5" s="748"/>
      <c r="MAT5" s="747"/>
      <c r="MAU5" s="748"/>
      <c r="MAV5" s="748"/>
      <c r="MAW5" s="748"/>
      <c r="MAX5" s="748"/>
      <c r="MAY5" s="748"/>
      <c r="MAZ5" s="748"/>
      <c r="MBA5" s="748"/>
      <c r="MBB5" s="748"/>
      <c r="MBC5" s="748"/>
      <c r="MBD5" s="748"/>
      <c r="MBE5" s="748"/>
      <c r="MBF5" s="748"/>
      <c r="MBG5" s="748"/>
      <c r="MBH5" s="748"/>
      <c r="MBI5" s="748"/>
      <c r="MBJ5" s="748"/>
      <c r="MBK5" s="748"/>
      <c r="MBL5" s="748"/>
      <c r="MBM5" s="748"/>
      <c r="MBN5" s="748"/>
      <c r="MBO5" s="748"/>
      <c r="MBP5" s="748"/>
      <c r="MBQ5" s="748"/>
      <c r="MBR5" s="748"/>
      <c r="MBS5" s="748"/>
      <c r="MBT5" s="748"/>
      <c r="MBU5" s="748"/>
      <c r="MBV5" s="748"/>
      <c r="MBW5" s="748"/>
      <c r="MBX5" s="748"/>
      <c r="MBY5" s="747"/>
      <c r="MBZ5" s="748"/>
      <c r="MCA5" s="748"/>
      <c r="MCB5" s="748"/>
      <c r="MCC5" s="748"/>
      <c r="MCD5" s="748"/>
      <c r="MCE5" s="748"/>
      <c r="MCF5" s="748"/>
      <c r="MCG5" s="748"/>
      <c r="MCH5" s="748"/>
      <c r="MCI5" s="748"/>
      <c r="MCJ5" s="748"/>
      <c r="MCK5" s="748"/>
      <c r="MCL5" s="748"/>
      <c r="MCM5" s="748"/>
      <c r="MCN5" s="748"/>
      <c r="MCO5" s="748"/>
      <c r="MCP5" s="748"/>
      <c r="MCQ5" s="748"/>
      <c r="MCR5" s="748"/>
      <c r="MCS5" s="748"/>
      <c r="MCT5" s="748"/>
      <c r="MCU5" s="748"/>
      <c r="MCV5" s="748"/>
      <c r="MCW5" s="748"/>
      <c r="MCX5" s="748"/>
      <c r="MCY5" s="748"/>
      <c r="MCZ5" s="748"/>
      <c r="MDA5" s="748"/>
      <c r="MDB5" s="748"/>
      <c r="MDC5" s="748"/>
      <c r="MDD5" s="747"/>
      <c r="MDE5" s="748"/>
      <c r="MDF5" s="748"/>
      <c r="MDG5" s="748"/>
      <c r="MDH5" s="748"/>
      <c r="MDI5" s="748"/>
      <c r="MDJ5" s="748"/>
      <c r="MDK5" s="748"/>
      <c r="MDL5" s="748"/>
      <c r="MDM5" s="748"/>
      <c r="MDN5" s="748"/>
      <c r="MDO5" s="748"/>
      <c r="MDP5" s="748"/>
      <c r="MDQ5" s="748"/>
      <c r="MDR5" s="748"/>
      <c r="MDS5" s="748"/>
      <c r="MDT5" s="748"/>
      <c r="MDU5" s="748"/>
      <c r="MDV5" s="748"/>
      <c r="MDW5" s="748"/>
      <c r="MDX5" s="748"/>
      <c r="MDY5" s="748"/>
      <c r="MDZ5" s="748"/>
      <c r="MEA5" s="748"/>
      <c r="MEB5" s="748"/>
      <c r="MEC5" s="748"/>
      <c r="MED5" s="748"/>
      <c r="MEE5" s="748"/>
      <c r="MEF5" s="748"/>
      <c r="MEG5" s="748"/>
      <c r="MEH5" s="748"/>
      <c r="MEI5" s="747"/>
      <c r="MEJ5" s="748"/>
      <c r="MEK5" s="748"/>
      <c r="MEL5" s="748"/>
      <c r="MEM5" s="748"/>
      <c r="MEN5" s="748"/>
      <c r="MEO5" s="748"/>
      <c r="MEP5" s="748"/>
      <c r="MEQ5" s="748"/>
      <c r="MER5" s="748"/>
      <c r="MES5" s="748"/>
      <c r="MET5" s="748"/>
      <c r="MEU5" s="748"/>
      <c r="MEV5" s="748"/>
      <c r="MEW5" s="748"/>
      <c r="MEX5" s="748"/>
      <c r="MEY5" s="748"/>
      <c r="MEZ5" s="748"/>
      <c r="MFA5" s="748"/>
      <c r="MFB5" s="748"/>
      <c r="MFC5" s="748"/>
      <c r="MFD5" s="748"/>
      <c r="MFE5" s="748"/>
      <c r="MFF5" s="748"/>
      <c r="MFG5" s="748"/>
      <c r="MFH5" s="748"/>
      <c r="MFI5" s="748"/>
      <c r="MFJ5" s="748"/>
      <c r="MFK5" s="748"/>
      <c r="MFL5" s="748"/>
      <c r="MFM5" s="748"/>
      <c r="MFN5" s="747"/>
      <c r="MFO5" s="748"/>
      <c r="MFP5" s="748"/>
      <c r="MFQ5" s="748"/>
      <c r="MFR5" s="748"/>
      <c r="MFS5" s="748"/>
      <c r="MFT5" s="748"/>
      <c r="MFU5" s="748"/>
      <c r="MFV5" s="748"/>
      <c r="MFW5" s="748"/>
      <c r="MFX5" s="748"/>
      <c r="MFY5" s="748"/>
      <c r="MFZ5" s="748"/>
      <c r="MGA5" s="748"/>
      <c r="MGB5" s="748"/>
      <c r="MGC5" s="748"/>
      <c r="MGD5" s="748"/>
      <c r="MGE5" s="748"/>
      <c r="MGF5" s="748"/>
      <c r="MGG5" s="748"/>
      <c r="MGH5" s="748"/>
      <c r="MGI5" s="748"/>
      <c r="MGJ5" s="748"/>
      <c r="MGK5" s="748"/>
      <c r="MGL5" s="748"/>
      <c r="MGM5" s="748"/>
      <c r="MGN5" s="748"/>
      <c r="MGO5" s="748"/>
      <c r="MGP5" s="748"/>
      <c r="MGQ5" s="748"/>
      <c r="MGR5" s="748"/>
      <c r="MGS5" s="747"/>
      <c r="MGT5" s="748"/>
      <c r="MGU5" s="748"/>
      <c r="MGV5" s="748"/>
      <c r="MGW5" s="748"/>
      <c r="MGX5" s="748"/>
      <c r="MGY5" s="748"/>
      <c r="MGZ5" s="748"/>
      <c r="MHA5" s="748"/>
      <c r="MHB5" s="748"/>
      <c r="MHC5" s="748"/>
      <c r="MHD5" s="748"/>
      <c r="MHE5" s="748"/>
      <c r="MHF5" s="748"/>
      <c r="MHG5" s="748"/>
      <c r="MHH5" s="748"/>
      <c r="MHI5" s="748"/>
      <c r="MHJ5" s="748"/>
      <c r="MHK5" s="748"/>
      <c r="MHL5" s="748"/>
      <c r="MHM5" s="748"/>
      <c r="MHN5" s="748"/>
      <c r="MHO5" s="748"/>
      <c r="MHP5" s="748"/>
      <c r="MHQ5" s="748"/>
      <c r="MHR5" s="748"/>
      <c r="MHS5" s="748"/>
      <c r="MHT5" s="748"/>
      <c r="MHU5" s="748"/>
      <c r="MHV5" s="748"/>
      <c r="MHW5" s="748"/>
      <c r="MHX5" s="747"/>
      <c r="MHY5" s="748"/>
      <c r="MHZ5" s="748"/>
      <c r="MIA5" s="748"/>
      <c r="MIB5" s="748"/>
      <c r="MIC5" s="748"/>
      <c r="MID5" s="748"/>
      <c r="MIE5" s="748"/>
      <c r="MIF5" s="748"/>
      <c r="MIG5" s="748"/>
      <c r="MIH5" s="748"/>
      <c r="MII5" s="748"/>
      <c r="MIJ5" s="748"/>
      <c r="MIK5" s="748"/>
      <c r="MIL5" s="748"/>
      <c r="MIM5" s="748"/>
      <c r="MIN5" s="748"/>
      <c r="MIO5" s="748"/>
      <c r="MIP5" s="748"/>
      <c r="MIQ5" s="748"/>
      <c r="MIR5" s="748"/>
      <c r="MIS5" s="748"/>
      <c r="MIT5" s="748"/>
      <c r="MIU5" s="748"/>
      <c r="MIV5" s="748"/>
      <c r="MIW5" s="748"/>
      <c r="MIX5" s="748"/>
      <c r="MIY5" s="748"/>
      <c r="MIZ5" s="748"/>
      <c r="MJA5" s="748"/>
      <c r="MJB5" s="748"/>
      <c r="MJC5" s="747"/>
      <c r="MJD5" s="748"/>
      <c r="MJE5" s="748"/>
      <c r="MJF5" s="748"/>
      <c r="MJG5" s="748"/>
      <c r="MJH5" s="748"/>
      <c r="MJI5" s="748"/>
      <c r="MJJ5" s="748"/>
      <c r="MJK5" s="748"/>
      <c r="MJL5" s="748"/>
      <c r="MJM5" s="748"/>
      <c r="MJN5" s="748"/>
      <c r="MJO5" s="748"/>
      <c r="MJP5" s="748"/>
      <c r="MJQ5" s="748"/>
      <c r="MJR5" s="748"/>
      <c r="MJS5" s="748"/>
      <c r="MJT5" s="748"/>
      <c r="MJU5" s="748"/>
      <c r="MJV5" s="748"/>
      <c r="MJW5" s="748"/>
      <c r="MJX5" s="748"/>
      <c r="MJY5" s="748"/>
      <c r="MJZ5" s="748"/>
      <c r="MKA5" s="748"/>
      <c r="MKB5" s="748"/>
      <c r="MKC5" s="748"/>
      <c r="MKD5" s="748"/>
      <c r="MKE5" s="748"/>
      <c r="MKF5" s="748"/>
      <c r="MKG5" s="748"/>
      <c r="MKH5" s="747"/>
      <c r="MKI5" s="748"/>
      <c r="MKJ5" s="748"/>
      <c r="MKK5" s="748"/>
      <c r="MKL5" s="748"/>
      <c r="MKM5" s="748"/>
      <c r="MKN5" s="748"/>
      <c r="MKO5" s="748"/>
      <c r="MKP5" s="748"/>
      <c r="MKQ5" s="748"/>
      <c r="MKR5" s="748"/>
      <c r="MKS5" s="748"/>
      <c r="MKT5" s="748"/>
      <c r="MKU5" s="748"/>
      <c r="MKV5" s="748"/>
      <c r="MKW5" s="748"/>
      <c r="MKX5" s="748"/>
      <c r="MKY5" s="748"/>
      <c r="MKZ5" s="748"/>
      <c r="MLA5" s="748"/>
      <c r="MLB5" s="748"/>
      <c r="MLC5" s="748"/>
      <c r="MLD5" s="748"/>
      <c r="MLE5" s="748"/>
      <c r="MLF5" s="748"/>
      <c r="MLG5" s="748"/>
      <c r="MLH5" s="748"/>
      <c r="MLI5" s="748"/>
      <c r="MLJ5" s="748"/>
      <c r="MLK5" s="748"/>
      <c r="MLL5" s="748"/>
      <c r="MLM5" s="747"/>
      <c r="MLN5" s="748"/>
      <c r="MLO5" s="748"/>
      <c r="MLP5" s="748"/>
      <c r="MLQ5" s="748"/>
      <c r="MLR5" s="748"/>
      <c r="MLS5" s="748"/>
      <c r="MLT5" s="748"/>
      <c r="MLU5" s="748"/>
      <c r="MLV5" s="748"/>
      <c r="MLW5" s="748"/>
      <c r="MLX5" s="748"/>
      <c r="MLY5" s="748"/>
      <c r="MLZ5" s="748"/>
      <c r="MMA5" s="748"/>
      <c r="MMB5" s="748"/>
      <c r="MMC5" s="748"/>
      <c r="MMD5" s="748"/>
      <c r="MME5" s="748"/>
      <c r="MMF5" s="748"/>
      <c r="MMG5" s="748"/>
      <c r="MMH5" s="748"/>
      <c r="MMI5" s="748"/>
      <c r="MMJ5" s="748"/>
      <c r="MMK5" s="748"/>
      <c r="MML5" s="748"/>
      <c r="MMM5" s="748"/>
      <c r="MMN5" s="748"/>
      <c r="MMO5" s="748"/>
      <c r="MMP5" s="748"/>
      <c r="MMQ5" s="748"/>
      <c r="MMR5" s="747"/>
      <c r="MMS5" s="748"/>
      <c r="MMT5" s="748"/>
      <c r="MMU5" s="748"/>
      <c r="MMV5" s="748"/>
      <c r="MMW5" s="748"/>
      <c r="MMX5" s="748"/>
      <c r="MMY5" s="748"/>
      <c r="MMZ5" s="748"/>
      <c r="MNA5" s="748"/>
      <c r="MNB5" s="748"/>
      <c r="MNC5" s="748"/>
      <c r="MND5" s="748"/>
      <c r="MNE5" s="748"/>
      <c r="MNF5" s="748"/>
      <c r="MNG5" s="748"/>
      <c r="MNH5" s="748"/>
      <c r="MNI5" s="748"/>
      <c r="MNJ5" s="748"/>
      <c r="MNK5" s="748"/>
      <c r="MNL5" s="748"/>
      <c r="MNM5" s="748"/>
      <c r="MNN5" s="748"/>
      <c r="MNO5" s="748"/>
      <c r="MNP5" s="748"/>
      <c r="MNQ5" s="748"/>
      <c r="MNR5" s="748"/>
      <c r="MNS5" s="748"/>
      <c r="MNT5" s="748"/>
      <c r="MNU5" s="748"/>
      <c r="MNV5" s="748"/>
      <c r="MNW5" s="747"/>
      <c r="MNX5" s="748"/>
      <c r="MNY5" s="748"/>
      <c r="MNZ5" s="748"/>
      <c r="MOA5" s="748"/>
      <c r="MOB5" s="748"/>
      <c r="MOC5" s="748"/>
      <c r="MOD5" s="748"/>
      <c r="MOE5" s="748"/>
      <c r="MOF5" s="748"/>
      <c r="MOG5" s="748"/>
      <c r="MOH5" s="748"/>
      <c r="MOI5" s="748"/>
      <c r="MOJ5" s="748"/>
      <c r="MOK5" s="748"/>
      <c r="MOL5" s="748"/>
      <c r="MOM5" s="748"/>
      <c r="MON5" s="748"/>
      <c r="MOO5" s="748"/>
      <c r="MOP5" s="748"/>
      <c r="MOQ5" s="748"/>
      <c r="MOR5" s="748"/>
      <c r="MOS5" s="748"/>
      <c r="MOT5" s="748"/>
      <c r="MOU5" s="748"/>
      <c r="MOV5" s="748"/>
      <c r="MOW5" s="748"/>
      <c r="MOX5" s="748"/>
      <c r="MOY5" s="748"/>
      <c r="MOZ5" s="748"/>
      <c r="MPA5" s="748"/>
      <c r="MPB5" s="747"/>
      <c r="MPC5" s="748"/>
      <c r="MPD5" s="748"/>
      <c r="MPE5" s="748"/>
      <c r="MPF5" s="748"/>
      <c r="MPG5" s="748"/>
      <c r="MPH5" s="748"/>
      <c r="MPI5" s="748"/>
      <c r="MPJ5" s="748"/>
      <c r="MPK5" s="748"/>
      <c r="MPL5" s="748"/>
      <c r="MPM5" s="748"/>
      <c r="MPN5" s="748"/>
      <c r="MPO5" s="748"/>
      <c r="MPP5" s="748"/>
      <c r="MPQ5" s="748"/>
      <c r="MPR5" s="748"/>
      <c r="MPS5" s="748"/>
      <c r="MPT5" s="748"/>
      <c r="MPU5" s="748"/>
      <c r="MPV5" s="748"/>
      <c r="MPW5" s="748"/>
      <c r="MPX5" s="748"/>
      <c r="MPY5" s="748"/>
      <c r="MPZ5" s="748"/>
      <c r="MQA5" s="748"/>
      <c r="MQB5" s="748"/>
      <c r="MQC5" s="748"/>
      <c r="MQD5" s="748"/>
      <c r="MQE5" s="748"/>
      <c r="MQF5" s="748"/>
      <c r="MQG5" s="747"/>
      <c r="MQH5" s="748"/>
      <c r="MQI5" s="748"/>
      <c r="MQJ5" s="748"/>
      <c r="MQK5" s="748"/>
      <c r="MQL5" s="748"/>
      <c r="MQM5" s="748"/>
      <c r="MQN5" s="748"/>
      <c r="MQO5" s="748"/>
      <c r="MQP5" s="748"/>
      <c r="MQQ5" s="748"/>
      <c r="MQR5" s="748"/>
      <c r="MQS5" s="748"/>
      <c r="MQT5" s="748"/>
      <c r="MQU5" s="748"/>
      <c r="MQV5" s="748"/>
      <c r="MQW5" s="748"/>
      <c r="MQX5" s="748"/>
      <c r="MQY5" s="748"/>
      <c r="MQZ5" s="748"/>
      <c r="MRA5" s="748"/>
      <c r="MRB5" s="748"/>
      <c r="MRC5" s="748"/>
      <c r="MRD5" s="748"/>
      <c r="MRE5" s="748"/>
      <c r="MRF5" s="748"/>
      <c r="MRG5" s="748"/>
      <c r="MRH5" s="748"/>
      <c r="MRI5" s="748"/>
      <c r="MRJ5" s="748"/>
      <c r="MRK5" s="748"/>
      <c r="MRL5" s="747"/>
      <c r="MRM5" s="748"/>
      <c r="MRN5" s="748"/>
      <c r="MRO5" s="748"/>
      <c r="MRP5" s="748"/>
      <c r="MRQ5" s="748"/>
      <c r="MRR5" s="748"/>
      <c r="MRS5" s="748"/>
      <c r="MRT5" s="748"/>
      <c r="MRU5" s="748"/>
      <c r="MRV5" s="748"/>
      <c r="MRW5" s="748"/>
      <c r="MRX5" s="748"/>
      <c r="MRY5" s="748"/>
      <c r="MRZ5" s="748"/>
      <c r="MSA5" s="748"/>
      <c r="MSB5" s="748"/>
      <c r="MSC5" s="748"/>
      <c r="MSD5" s="748"/>
      <c r="MSE5" s="748"/>
      <c r="MSF5" s="748"/>
      <c r="MSG5" s="748"/>
      <c r="MSH5" s="748"/>
      <c r="MSI5" s="748"/>
      <c r="MSJ5" s="748"/>
      <c r="MSK5" s="748"/>
      <c r="MSL5" s="748"/>
      <c r="MSM5" s="748"/>
      <c r="MSN5" s="748"/>
      <c r="MSO5" s="748"/>
      <c r="MSP5" s="748"/>
      <c r="MSQ5" s="747"/>
      <c r="MSR5" s="748"/>
      <c r="MSS5" s="748"/>
      <c r="MST5" s="748"/>
      <c r="MSU5" s="748"/>
      <c r="MSV5" s="748"/>
      <c r="MSW5" s="748"/>
      <c r="MSX5" s="748"/>
      <c r="MSY5" s="748"/>
      <c r="MSZ5" s="748"/>
      <c r="MTA5" s="748"/>
      <c r="MTB5" s="748"/>
      <c r="MTC5" s="748"/>
      <c r="MTD5" s="748"/>
      <c r="MTE5" s="748"/>
      <c r="MTF5" s="748"/>
      <c r="MTG5" s="748"/>
      <c r="MTH5" s="748"/>
      <c r="MTI5" s="748"/>
      <c r="MTJ5" s="748"/>
      <c r="MTK5" s="748"/>
      <c r="MTL5" s="748"/>
      <c r="MTM5" s="748"/>
      <c r="MTN5" s="748"/>
      <c r="MTO5" s="748"/>
      <c r="MTP5" s="748"/>
      <c r="MTQ5" s="748"/>
      <c r="MTR5" s="748"/>
      <c r="MTS5" s="748"/>
      <c r="MTT5" s="748"/>
      <c r="MTU5" s="748"/>
      <c r="MTV5" s="747"/>
      <c r="MTW5" s="748"/>
      <c r="MTX5" s="748"/>
      <c r="MTY5" s="748"/>
      <c r="MTZ5" s="748"/>
      <c r="MUA5" s="748"/>
      <c r="MUB5" s="748"/>
      <c r="MUC5" s="748"/>
      <c r="MUD5" s="748"/>
      <c r="MUE5" s="748"/>
      <c r="MUF5" s="748"/>
      <c r="MUG5" s="748"/>
      <c r="MUH5" s="748"/>
      <c r="MUI5" s="748"/>
      <c r="MUJ5" s="748"/>
      <c r="MUK5" s="748"/>
      <c r="MUL5" s="748"/>
      <c r="MUM5" s="748"/>
      <c r="MUN5" s="748"/>
      <c r="MUO5" s="748"/>
      <c r="MUP5" s="748"/>
      <c r="MUQ5" s="748"/>
      <c r="MUR5" s="748"/>
      <c r="MUS5" s="748"/>
      <c r="MUT5" s="748"/>
      <c r="MUU5" s="748"/>
      <c r="MUV5" s="748"/>
      <c r="MUW5" s="748"/>
      <c r="MUX5" s="748"/>
      <c r="MUY5" s="748"/>
      <c r="MUZ5" s="748"/>
      <c r="MVA5" s="747"/>
      <c r="MVB5" s="748"/>
      <c r="MVC5" s="748"/>
      <c r="MVD5" s="748"/>
      <c r="MVE5" s="748"/>
      <c r="MVF5" s="748"/>
      <c r="MVG5" s="748"/>
      <c r="MVH5" s="748"/>
      <c r="MVI5" s="748"/>
      <c r="MVJ5" s="748"/>
      <c r="MVK5" s="748"/>
      <c r="MVL5" s="748"/>
      <c r="MVM5" s="748"/>
      <c r="MVN5" s="748"/>
      <c r="MVO5" s="748"/>
      <c r="MVP5" s="748"/>
      <c r="MVQ5" s="748"/>
      <c r="MVR5" s="748"/>
      <c r="MVS5" s="748"/>
      <c r="MVT5" s="748"/>
      <c r="MVU5" s="748"/>
      <c r="MVV5" s="748"/>
      <c r="MVW5" s="748"/>
      <c r="MVX5" s="748"/>
      <c r="MVY5" s="748"/>
      <c r="MVZ5" s="748"/>
      <c r="MWA5" s="748"/>
      <c r="MWB5" s="748"/>
      <c r="MWC5" s="748"/>
      <c r="MWD5" s="748"/>
      <c r="MWE5" s="748"/>
      <c r="MWF5" s="747"/>
      <c r="MWG5" s="748"/>
      <c r="MWH5" s="748"/>
      <c r="MWI5" s="748"/>
      <c r="MWJ5" s="748"/>
      <c r="MWK5" s="748"/>
      <c r="MWL5" s="748"/>
      <c r="MWM5" s="748"/>
      <c r="MWN5" s="748"/>
      <c r="MWO5" s="748"/>
      <c r="MWP5" s="748"/>
      <c r="MWQ5" s="748"/>
      <c r="MWR5" s="748"/>
      <c r="MWS5" s="748"/>
      <c r="MWT5" s="748"/>
      <c r="MWU5" s="748"/>
      <c r="MWV5" s="748"/>
      <c r="MWW5" s="748"/>
      <c r="MWX5" s="748"/>
      <c r="MWY5" s="748"/>
      <c r="MWZ5" s="748"/>
      <c r="MXA5" s="748"/>
      <c r="MXB5" s="748"/>
      <c r="MXC5" s="748"/>
      <c r="MXD5" s="748"/>
      <c r="MXE5" s="748"/>
      <c r="MXF5" s="748"/>
      <c r="MXG5" s="748"/>
      <c r="MXH5" s="748"/>
      <c r="MXI5" s="748"/>
      <c r="MXJ5" s="748"/>
      <c r="MXK5" s="747"/>
      <c r="MXL5" s="748"/>
      <c r="MXM5" s="748"/>
      <c r="MXN5" s="748"/>
      <c r="MXO5" s="748"/>
      <c r="MXP5" s="748"/>
      <c r="MXQ5" s="748"/>
      <c r="MXR5" s="748"/>
      <c r="MXS5" s="748"/>
      <c r="MXT5" s="748"/>
      <c r="MXU5" s="748"/>
      <c r="MXV5" s="748"/>
      <c r="MXW5" s="748"/>
      <c r="MXX5" s="748"/>
      <c r="MXY5" s="748"/>
      <c r="MXZ5" s="748"/>
      <c r="MYA5" s="748"/>
      <c r="MYB5" s="748"/>
      <c r="MYC5" s="748"/>
      <c r="MYD5" s="748"/>
      <c r="MYE5" s="748"/>
      <c r="MYF5" s="748"/>
      <c r="MYG5" s="748"/>
      <c r="MYH5" s="748"/>
      <c r="MYI5" s="748"/>
      <c r="MYJ5" s="748"/>
      <c r="MYK5" s="748"/>
      <c r="MYL5" s="748"/>
      <c r="MYM5" s="748"/>
      <c r="MYN5" s="748"/>
      <c r="MYO5" s="748"/>
      <c r="MYP5" s="747"/>
      <c r="MYQ5" s="748"/>
      <c r="MYR5" s="748"/>
      <c r="MYS5" s="748"/>
      <c r="MYT5" s="748"/>
      <c r="MYU5" s="748"/>
      <c r="MYV5" s="748"/>
      <c r="MYW5" s="748"/>
      <c r="MYX5" s="748"/>
      <c r="MYY5" s="748"/>
      <c r="MYZ5" s="748"/>
      <c r="MZA5" s="748"/>
      <c r="MZB5" s="748"/>
      <c r="MZC5" s="748"/>
      <c r="MZD5" s="748"/>
      <c r="MZE5" s="748"/>
      <c r="MZF5" s="748"/>
      <c r="MZG5" s="748"/>
      <c r="MZH5" s="748"/>
      <c r="MZI5" s="748"/>
      <c r="MZJ5" s="748"/>
      <c r="MZK5" s="748"/>
      <c r="MZL5" s="748"/>
      <c r="MZM5" s="748"/>
      <c r="MZN5" s="748"/>
      <c r="MZO5" s="748"/>
      <c r="MZP5" s="748"/>
      <c r="MZQ5" s="748"/>
      <c r="MZR5" s="748"/>
      <c r="MZS5" s="748"/>
      <c r="MZT5" s="748"/>
      <c r="MZU5" s="747"/>
      <c r="MZV5" s="748"/>
      <c r="MZW5" s="748"/>
      <c r="MZX5" s="748"/>
      <c r="MZY5" s="748"/>
      <c r="MZZ5" s="748"/>
      <c r="NAA5" s="748"/>
      <c r="NAB5" s="748"/>
      <c r="NAC5" s="748"/>
      <c r="NAD5" s="748"/>
      <c r="NAE5" s="748"/>
      <c r="NAF5" s="748"/>
      <c r="NAG5" s="748"/>
      <c r="NAH5" s="748"/>
      <c r="NAI5" s="748"/>
      <c r="NAJ5" s="748"/>
      <c r="NAK5" s="748"/>
      <c r="NAL5" s="748"/>
      <c r="NAM5" s="748"/>
      <c r="NAN5" s="748"/>
      <c r="NAO5" s="748"/>
      <c r="NAP5" s="748"/>
      <c r="NAQ5" s="748"/>
      <c r="NAR5" s="748"/>
      <c r="NAS5" s="748"/>
      <c r="NAT5" s="748"/>
      <c r="NAU5" s="748"/>
      <c r="NAV5" s="748"/>
      <c r="NAW5" s="748"/>
      <c r="NAX5" s="748"/>
      <c r="NAY5" s="748"/>
      <c r="NAZ5" s="747"/>
      <c r="NBA5" s="748"/>
      <c r="NBB5" s="748"/>
      <c r="NBC5" s="748"/>
      <c r="NBD5" s="748"/>
      <c r="NBE5" s="748"/>
      <c r="NBF5" s="748"/>
      <c r="NBG5" s="748"/>
      <c r="NBH5" s="748"/>
      <c r="NBI5" s="748"/>
      <c r="NBJ5" s="748"/>
      <c r="NBK5" s="748"/>
      <c r="NBL5" s="748"/>
      <c r="NBM5" s="748"/>
      <c r="NBN5" s="748"/>
      <c r="NBO5" s="748"/>
      <c r="NBP5" s="748"/>
      <c r="NBQ5" s="748"/>
      <c r="NBR5" s="748"/>
      <c r="NBS5" s="748"/>
      <c r="NBT5" s="748"/>
      <c r="NBU5" s="748"/>
      <c r="NBV5" s="748"/>
      <c r="NBW5" s="748"/>
      <c r="NBX5" s="748"/>
      <c r="NBY5" s="748"/>
      <c r="NBZ5" s="748"/>
      <c r="NCA5" s="748"/>
      <c r="NCB5" s="748"/>
      <c r="NCC5" s="748"/>
      <c r="NCD5" s="748"/>
      <c r="NCE5" s="747"/>
      <c r="NCF5" s="748"/>
      <c r="NCG5" s="748"/>
      <c r="NCH5" s="748"/>
      <c r="NCI5" s="748"/>
      <c r="NCJ5" s="748"/>
      <c r="NCK5" s="748"/>
      <c r="NCL5" s="748"/>
      <c r="NCM5" s="748"/>
      <c r="NCN5" s="748"/>
      <c r="NCO5" s="748"/>
      <c r="NCP5" s="748"/>
      <c r="NCQ5" s="748"/>
      <c r="NCR5" s="748"/>
      <c r="NCS5" s="748"/>
      <c r="NCT5" s="748"/>
      <c r="NCU5" s="748"/>
      <c r="NCV5" s="748"/>
      <c r="NCW5" s="748"/>
      <c r="NCX5" s="748"/>
      <c r="NCY5" s="748"/>
      <c r="NCZ5" s="748"/>
      <c r="NDA5" s="748"/>
      <c r="NDB5" s="748"/>
      <c r="NDC5" s="748"/>
      <c r="NDD5" s="748"/>
      <c r="NDE5" s="748"/>
      <c r="NDF5" s="748"/>
      <c r="NDG5" s="748"/>
      <c r="NDH5" s="748"/>
      <c r="NDI5" s="748"/>
      <c r="NDJ5" s="747"/>
      <c r="NDK5" s="748"/>
      <c r="NDL5" s="748"/>
      <c r="NDM5" s="748"/>
      <c r="NDN5" s="748"/>
      <c r="NDO5" s="748"/>
      <c r="NDP5" s="748"/>
      <c r="NDQ5" s="748"/>
      <c r="NDR5" s="748"/>
      <c r="NDS5" s="748"/>
      <c r="NDT5" s="748"/>
      <c r="NDU5" s="748"/>
      <c r="NDV5" s="748"/>
      <c r="NDW5" s="748"/>
      <c r="NDX5" s="748"/>
      <c r="NDY5" s="748"/>
      <c r="NDZ5" s="748"/>
      <c r="NEA5" s="748"/>
      <c r="NEB5" s="748"/>
      <c r="NEC5" s="748"/>
      <c r="NED5" s="748"/>
      <c r="NEE5" s="748"/>
      <c r="NEF5" s="748"/>
      <c r="NEG5" s="748"/>
      <c r="NEH5" s="748"/>
      <c r="NEI5" s="748"/>
      <c r="NEJ5" s="748"/>
      <c r="NEK5" s="748"/>
      <c r="NEL5" s="748"/>
      <c r="NEM5" s="748"/>
      <c r="NEN5" s="748"/>
      <c r="NEO5" s="747"/>
      <c r="NEP5" s="748"/>
      <c r="NEQ5" s="748"/>
      <c r="NER5" s="748"/>
      <c r="NES5" s="748"/>
      <c r="NET5" s="748"/>
      <c r="NEU5" s="748"/>
      <c r="NEV5" s="748"/>
      <c r="NEW5" s="748"/>
      <c r="NEX5" s="748"/>
      <c r="NEY5" s="748"/>
      <c r="NEZ5" s="748"/>
      <c r="NFA5" s="748"/>
      <c r="NFB5" s="748"/>
      <c r="NFC5" s="748"/>
      <c r="NFD5" s="748"/>
      <c r="NFE5" s="748"/>
      <c r="NFF5" s="748"/>
      <c r="NFG5" s="748"/>
      <c r="NFH5" s="748"/>
      <c r="NFI5" s="748"/>
      <c r="NFJ5" s="748"/>
      <c r="NFK5" s="748"/>
      <c r="NFL5" s="748"/>
      <c r="NFM5" s="748"/>
      <c r="NFN5" s="748"/>
      <c r="NFO5" s="748"/>
      <c r="NFP5" s="748"/>
      <c r="NFQ5" s="748"/>
      <c r="NFR5" s="748"/>
      <c r="NFS5" s="748"/>
      <c r="NFT5" s="747"/>
      <c r="NFU5" s="748"/>
      <c r="NFV5" s="748"/>
      <c r="NFW5" s="748"/>
      <c r="NFX5" s="748"/>
      <c r="NFY5" s="748"/>
      <c r="NFZ5" s="748"/>
      <c r="NGA5" s="748"/>
      <c r="NGB5" s="748"/>
      <c r="NGC5" s="748"/>
      <c r="NGD5" s="748"/>
      <c r="NGE5" s="748"/>
      <c r="NGF5" s="748"/>
      <c r="NGG5" s="748"/>
      <c r="NGH5" s="748"/>
      <c r="NGI5" s="748"/>
      <c r="NGJ5" s="748"/>
      <c r="NGK5" s="748"/>
      <c r="NGL5" s="748"/>
      <c r="NGM5" s="748"/>
      <c r="NGN5" s="748"/>
      <c r="NGO5" s="748"/>
      <c r="NGP5" s="748"/>
      <c r="NGQ5" s="748"/>
      <c r="NGR5" s="748"/>
      <c r="NGS5" s="748"/>
      <c r="NGT5" s="748"/>
      <c r="NGU5" s="748"/>
      <c r="NGV5" s="748"/>
      <c r="NGW5" s="748"/>
      <c r="NGX5" s="748"/>
      <c r="NGY5" s="747"/>
      <c r="NGZ5" s="748"/>
      <c r="NHA5" s="748"/>
      <c r="NHB5" s="748"/>
      <c r="NHC5" s="748"/>
      <c r="NHD5" s="748"/>
      <c r="NHE5" s="748"/>
      <c r="NHF5" s="748"/>
      <c r="NHG5" s="748"/>
      <c r="NHH5" s="748"/>
      <c r="NHI5" s="748"/>
      <c r="NHJ5" s="748"/>
      <c r="NHK5" s="748"/>
      <c r="NHL5" s="748"/>
      <c r="NHM5" s="748"/>
      <c r="NHN5" s="748"/>
      <c r="NHO5" s="748"/>
      <c r="NHP5" s="748"/>
      <c r="NHQ5" s="748"/>
      <c r="NHR5" s="748"/>
      <c r="NHS5" s="748"/>
      <c r="NHT5" s="748"/>
      <c r="NHU5" s="748"/>
      <c r="NHV5" s="748"/>
      <c r="NHW5" s="748"/>
      <c r="NHX5" s="748"/>
      <c r="NHY5" s="748"/>
      <c r="NHZ5" s="748"/>
      <c r="NIA5" s="748"/>
      <c r="NIB5" s="748"/>
      <c r="NIC5" s="748"/>
      <c r="NID5" s="747"/>
      <c r="NIE5" s="748"/>
      <c r="NIF5" s="748"/>
      <c r="NIG5" s="748"/>
      <c r="NIH5" s="748"/>
      <c r="NII5" s="748"/>
      <c r="NIJ5" s="748"/>
      <c r="NIK5" s="748"/>
      <c r="NIL5" s="748"/>
      <c r="NIM5" s="748"/>
      <c r="NIN5" s="748"/>
      <c r="NIO5" s="748"/>
      <c r="NIP5" s="748"/>
      <c r="NIQ5" s="748"/>
      <c r="NIR5" s="748"/>
      <c r="NIS5" s="748"/>
      <c r="NIT5" s="748"/>
      <c r="NIU5" s="748"/>
      <c r="NIV5" s="748"/>
      <c r="NIW5" s="748"/>
      <c r="NIX5" s="748"/>
      <c r="NIY5" s="748"/>
      <c r="NIZ5" s="748"/>
      <c r="NJA5" s="748"/>
      <c r="NJB5" s="748"/>
      <c r="NJC5" s="748"/>
      <c r="NJD5" s="748"/>
      <c r="NJE5" s="748"/>
      <c r="NJF5" s="748"/>
      <c r="NJG5" s="748"/>
      <c r="NJH5" s="748"/>
      <c r="NJI5" s="747"/>
      <c r="NJJ5" s="748"/>
      <c r="NJK5" s="748"/>
      <c r="NJL5" s="748"/>
      <c r="NJM5" s="748"/>
      <c r="NJN5" s="748"/>
      <c r="NJO5" s="748"/>
      <c r="NJP5" s="748"/>
      <c r="NJQ5" s="748"/>
      <c r="NJR5" s="748"/>
      <c r="NJS5" s="748"/>
      <c r="NJT5" s="748"/>
      <c r="NJU5" s="748"/>
      <c r="NJV5" s="748"/>
      <c r="NJW5" s="748"/>
      <c r="NJX5" s="748"/>
      <c r="NJY5" s="748"/>
      <c r="NJZ5" s="748"/>
      <c r="NKA5" s="748"/>
      <c r="NKB5" s="748"/>
      <c r="NKC5" s="748"/>
      <c r="NKD5" s="748"/>
      <c r="NKE5" s="748"/>
      <c r="NKF5" s="748"/>
      <c r="NKG5" s="748"/>
      <c r="NKH5" s="748"/>
      <c r="NKI5" s="748"/>
      <c r="NKJ5" s="748"/>
      <c r="NKK5" s="748"/>
      <c r="NKL5" s="748"/>
      <c r="NKM5" s="748"/>
      <c r="NKN5" s="747"/>
      <c r="NKO5" s="748"/>
      <c r="NKP5" s="748"/>
      <c r="NKQ5" s="748"/>
      <c r="NKR5" s="748"/>
      <c r="NKS5" s="748"/>
      <c r="NKT5" s="748"/>
      <c r="NKU5" s="748"/>
      <c r="NKV5" s="748"/>
      <c r="NKW5" s="748"/>
      <c r="NKX5" s="748"/>
      <c r="NKY5" s="748"/>
      <c r="NKZ5" s="748"/>
      <c r="NLA5" s="748"/>
      <c r="NLB5" s="748"/>
      <c r="NLC5" s="748"/>
      <c r="NLD5" s="748"/>
      <c r="NLE5" s="748"/>
      <c r="NLF5" s="748"/>
      <c r="NLG5" s="748"/>
      <c r="NLH5" s="748"/>
      <c r="NLI5" s="748"/>
      <c r="NLJ5" s="748"/>
      <c r="NLK5" s="748"/>
      <c r="NLL5" s="748"/>
      <c r="NLM5" s="748"/>
      <c r="NLN5" s="748"/>
      <c r="NLO5" s="748"/>
      <c r="NLP5" s="748"/>
      <c r="NLQ5" s="748"/>
      <c r="NLR5" s="748"/>
      <c r="NLS5" s="747"/>
      <c r="NLT5" s="748"/>
      <c r="NLU5" s="748"/>
      <c r="NLV5" s="748"/>
      <c r="NLW5" s="748"/>
      <c r="NLX5" s="748"/>
      <c r="NLY5" s="748"/>
      <c r="NLZ5" s="748"/>
      <c r="NMA5" s="748"/>
      <c r="NMB5" s="748"/>
      <c r="NMC5" s="748"/>
      <c r="NMD5" s="748"/>
      <c r="NME5" s="748"/>
      <c r="NMF5" s="748"/>
      <c r="NMG5" s="748"/>
      <c r="NMH5" s="748"/>
      <c r="NMI5" s="748"/>
      <c r="NMJ5" s="748"/>
      <c r="NMK5" s="748"/>
      <c r="NML5" s="748"/>
      <c r="NMM5" s="748"/>
      <c r="NMN5" s="748"/>
      <c r="NMO5" s="748"/>
      <c r="NMP5" s="748"/>
      <c r="NMQ5" s="748"/>
      <c r="NMR5" s="748"/>
      <c r="NMS5" s="748"/>
      <c r="NMT5" s="748"/>
      <c r="NMU5" s="748"/>
      <c r="NMV5" s="748"/>
      <c r="NMW5" s="748"/>
      <c r="NMX5" s="747"/>
      <c r="NMY5" s="748"/>
      <c r="NMZ5" s="748"/>
      <c r="NNA5" s="748"/>
      <c r="NNB5" s="748"/>
      <c r="NNC5" s="748"/>
      <c r="NND5" s="748"/>
      <c r="NNE5" s="748"/>
      <c r="NNF5" s="748"/>
      <c r="NNG5" s="748"/>
      <c r="NNH5" s="748"/>
      <c r="NNI5" s="748"/>
      <c r="NNJ5" s="748"/>
      <c r="NNK5" s="748"/>
      <c r="NNL5" s="748"/>
      <c r="NNM5" s="748"/>
      <c r="NNN5" s="748"/>
      <c r="NNO5" s="748"/>
      <c r="NNP5" s="748"/>
      <c r="NNQ5" s="748"/>
      <c r="NNR5" s="748"/>
      <c r="NNS5" s="748"/>
      <c r="NNT5" s="748"/>
      <c r="NNU5" s="748"/>
      <c r="NNV5" s="748"/>
      <c r="NNW5" s="748"/>
      <c r="NNX5" s="748"/>
      <c r="NNY5" s="748"/>
      <c r="NNZ5" s="748"/>
      <c r="NOA5" s="748"/>
      <c r="NOB5" s="748"/>
      <c r="NOC5" s="747"/>
      <c r="NOD5" s="748"/>
      <c r="NOE5" s="748"/>
      <c r="NOF5" s="748"/>
      <c r="NOG5" s="748"/>
      <c r="NOH5" s="748"/>
      <c r="NOI5" s="748"/>
      <c r="NOJ5" s="748"/>
      <c r="NOK5" s="748"/>
      <c r="NOL5" s="748"/>
      <c r="NOM5" s="748"/>
      <c r="NON5" s="748"/>
      <c r="NOO5" s="748"/>
      <c r="NOP5" s="748"/>
      <c r="NOQ5" s="748"/>
      <c r="NOR5" s="748"/>
      <c r="NOS5" s="748"/>
      <c r="NOT5" s="748"/>
      <c r="NOU5" s="748"/>
      <c r="NOV5" s="748"/>
      <c r="NOW5" s="748"/>
      <c r="NOX5" s="748"/>
      <c r="NOY5" s="748"/>
      <c r="NOZ5" s="748"/>
      <c r="NPA5" s="748"/>
      <c r="NPB5" s="748"/>
      <c r="NPC5" s="748"/>
      <c r="NPD5" s="748"/>
      <c r="NPE5" s="748"/>
      <c r="NPF5" s="748"/>
      <c r="NPG5" s="748"/>
      <c r="NPH5" s="747"/>
      <c r="NPI5" s="748"/>
      <c r="NPJ5" s="748"/>
      <c r="NPK5" s="748"/>
      <c r="NPL5" s="748"/>
      <c r="NPM5" s="748"/>
      <c r="NPN5" s="748"/>
      <c r="NPO5" s="748"/>
      <c r="NPP5" s="748"/>
      <c r="NPQ5" s="748"/>
      <c r="NPR5" s="748"/>
      <c r="NPS5" s="748"/>
      <c r="NPT5" s="748"/>
      <c r="NPU5" s="748"/>
      <c r="NPV5" s="748"/>
      <c r="NPW5" s="748"/>
      <c r="NPX5" s="748"/>
      <c r="NPY5" s="748"/>
      <c r="NPZ5" s="748"/>
      <c r="NQA5" s="748"/>
      <c r="NQB5" s="748"/>
      <c r="NQC5" s="748"/>
      <c r="NQD5" s="748"/>
      <c r="NQE5" s="748"/>
      <c r="NQF5" s="748"/>
      <c r="NQG5" s="748"/>
      <c r="NQH5" s="748"/>
      <c r="NQI5" s="748"/>
      <c r="NQJ5" s="748"/>
      <c r="NQK5" s="748"/>
      <c r="NQL5" s="748"/>
      <c r="NQM5" s="747"/>
      <c r="NQN5" s="748"/>
      <c r="NQO5" s="748"/>
      <c r="NQP5" s="748"/>
      <c r="NQQ5" s="748"/>
      <c r="NQR5" s="748"/>
      <c r="NQS5" s="748"/>
      <c r="NQT5" s="748"/>
      <c r="NQU5" s="748"/>
      <c r="NQV5" s="748"/>
      <c r="NQW5" s="748"/>
      <c r="NQX5" s="748"/>
      <c r="NQY5" s="748"/>
      <c r="NQZ5" s="748"/>
      <c r="NRA5" s="748"/>
      <c r="NRB5" s="748"/>
      <c r="NRC5" s="748"/>
      <c r="NRD5" s="748"/>
      <c r="NRE5" s="748"/>
      <c r="NRF5" s="748"/>
      <c r="NRG5" s="748"/>
      <c r="NRH5" s="748"/>
      <c r="NRI5" s="748"/>
      <c r="NRJ5" s="748"/>
      <c r="NRK5" s="748"/>
      <c r="NRL5" s="748"/>
      <c r="NRM5" s="748"/>
      <c r="NRN5" s="748"/>
      <c r="NRO5" s="748"/>
      <c r="NRP5" s="748"/>
      <c r="NRQ5" s="748"/>
      <c r="NRR5" s="747"/>
      <c r="NRS5" s="748"/>
      <c r="NRT5" s="748"/>
      <c r="NRU5" s="748"/>
      <c r="NRV5" s="748"/>
      <c r="NRW5" s="748"/>
      <c r="NRX5" s="748"/>
      <c r="NRY5" s="748"/>
      <c r="NRZ5" s="748"/>
      <c r="NSA5" s="748"/>
      <c r="NSB5" s="748"/>
      <c r="NSC5" s="748"/>
      <c r="NSD5" s="748"/>
      <c r="NSE5" s="748"/>
      <c r="NSF5" s="748"/>
      <c r="NSG5" s="748"/>
      <c r="NSH5" s="748"/>
      <c r="NSI5" s="748"/>
      <c r="NSJ5" s="748"/>
      <c r="NSK5" s="748"/>
      <c r="NSL5" s="748"/>
      <c r="NSM5" s="748"/>
      <c r="NSN5" s="748"/>
      <c r="NSO5" s="748"/>
      <c r="NSP5" s="748"/>
      <c r="NSQ5" s="748"/>
      <c r="NSR5" s="748"/>
      <c r="NSS5" s="748"/>
      <c r="NST5" s="748"/>
      <c r="NSU5" s="748"/>
      <c r="NSV5" s="748"/>
      <c r="NSW5" s="747"/>
      <c r="NSX5" s="748"/>
      <c r="NSY5" s="748"/>
      <c r="NSZ5" s="748"/>
      <c r="NTA5" s="748"/>
      <c r="NTB5" s="748"/>
      <c r="NTC5" s="748"/>
      <c r="NTD5" s="748"/>
      <c r="NTE5" s="748"/>
      <c r="NTF5" s="748"/>
      <c r="NTG5" s="748"/>
      <c r="NTH5" s="748"/>
      <c r="NTI5" s="748"/>
      <c r="NTJ5" s="748"/>
      <c r="NTK5" s="748"/>
      <c r="NTL5" s="748"/>
      <c r="NTM5" s="748"/>
      <c r="NTN5" s="748"/>
      <c r="NTO5" s="748"/>
      <c r="NTP5" s="748"/>
      <c r="NTQ5" s="748"/>
      <c r="NTR5" s="748"/>
      <c r="NTS5" s="748"/>
      <c r="NTT5" s="748"/>
      <c r="NTU5" s="748"/>
      <c r="NTV5" s="748"/>
      <c r="NTW5" s="748"/>
      <c r="NTX5" s="748"/>
      <c r="NTY5" s="748"/>
      <c r="NTZ5" s="748"/>
      <c r="NUA5" s="748"/>
      <c r="NUB5" s="747"/>
      <c r="NUC5" s="748"/>
      <c r="NUD5" s="748"/>
      <c r="NUE5" s="748"/>
      <c r="NUF5" s="748"/>
      <c r="NUG5" s="748"/>
      <c r="NUH5" s="748"/>
      <c r="NUI5" s="748"/>
      <c r="NUJ5" s="748"/>
      <c r="NUK5" s="748"/>
      <c r="NUL5" s="748"/>
      <c r="NUM5" s="748"/>
      <c r="NUN5" s="748"/>
      <c r="NUO5" s="748"/>
      <c r="NUP5" s="748"/>
      <c r="NUQ5" s="748"/>
      <c r="NUR5" s="748"/>
      <c r="NUS5" s="748"/>
      <c r="NUT5" s="748"/>
      <c r="NUU5" s="748"/>
      <c r="NUV5" s="748"/>
      <c r="NUW5" s="748"/>
      <c r="NUX5" s="748"/>
      <c r="NUY5" s="748"/>
      <c r="NUZ5" s="748"/>
      <c r="NVA5" s="748"/>
      <c r="NVB5" s="748"/>
      <c r="NVC5" s="748"/>
      <c r="NVD5" s="748"/>
      <c r="NVE5" s="748"/>
      <c r="NVF5" s="748"/>
      <c r="NVG5" s="747"/>
      <c r="NVH5" s="748"/>
      <c r="NVI5" s="748"/>
      <c r="NVJ5" s="748"/>
      <c r="NVK5" s="748"/>
      <c r="NVL5" s="748"/>
      <c r="NVM5" s="748"/>
      <c r="NVN5" s="748"/>
      <c r="NVO5" s="748"/>
      <c r="NVP5" s="748"/>
      <c r="NVQ5" s="748"/>
      <c r="NVR5" s="748"/>
      <c r="NVS5" s="748"/>
      <c r="NVT5" s="748"/>
      <c r="NVU5" s="748"/>
      <c r="NVV5" s="748"/>
      <c r="NVW5" s="748"/>
      <c r="NVX5" s="748"/>
      <c r="NVY5" s="748"/>
      <c r="NVZ5" s="748"/>
      <c r="NWA5" s="748"/>
      <c r="NWB5" s="748"/>
      <c r="NWC5" s="748"/>
      <c r="NWD5" s="748"/>
      <c r="NWE5" s="748"/>
      <c r="NWF5" s="748"/>
      <c r="NWG5" s="748"/>
      <c r="NWH5" s="748"/>
      <c r="NWI5" s="748"/>
      <c r="NWJ5" s="748"/>
      <c r="NWK5" s="748"/>
      <c r="NWL5" s="747"/>
      <c r="NWM5" s="748"/>
      <c r="NWN5" s="748"/>
      <c r="NWO5" s="748"/>
      <c r="NWP5" s="748"/>
      <c r="NWQ5" s="748"/>
      <c r="NWR5" s="748"/>
      <c r="NWS5" s="748"/>
      <c r="NWT5" s="748"/>
      <c r="NWU5" s="748"/>
      <c r="NWV5" s="748"/>
      <c r="NWW5" s="748"/>
      <c r="NWX5" s="748"/>
      <c r="NWY5" s="748"/>
      <c r="NWZ5" s="748"/>
      <c r="NXA5" s="748"/>
      <c r="NXB5" s="748"/>
      <c r="NXC5" s="748"/>
      <c r="NXD5" s="748"/>
      <c r="NXE5" s="748"/>
      <c r="NXF5" s="748"/>
      <c r="NXG5" s="748"/>
      <c r="NXH5" s="748"/>
      <c r="NXI5" s="748"/>
      <c r="NXJ5" s="748"/>
      <c r="NXK5" s="748"/>
      <c r="NXL5" s="748"/>
      <c r="NXM5" s="748"/>
      <c r="NXN5" s="748"/>
      <c r="NXO5" s="748"/>
      <c r="NXP5" s="748"/>
      <c r="NXQ5" s="747"/>
      <c r="NXR5" s="748"/>
      <c r="NXS5" s="748"/>
      <c r="NXT5" s="748"/>
      <c r="NXU5" s="748"/>
      <c r="NXV5" s="748"/>
      <c r="NXW5" s="748"/>
      <c r="NXX5" s="748"/>
      <c r="NXY5" s="748"/>
      <c r="NXZ5" s="748"/>
      <c r="NYA5" s="748"/>
      <c r="NYB5" s="748"/>
      <c r="NYC5" s="748"/>
      <c r="NYD5" s="748"/>
      <c r="NYE5" s="748"/>
      <c r="NYF5" s="748"/>
      <c r="NYG5" s="748"/>
      <c r="NYH5" s="748"/>
      <c r="NYI5" s="748"/>
      <c r="NYJ5" s="748"/>
      <c r="NYK5" s="748"/>
      <c r="NYL5" s="748"/>
      <c r="NYM5" s="748"/>
      <c r="NYN5" s="748"/>
      <c r="NYO5" s="748"/>
      <c r="NYP5" s="748"/>
      <c r="NYQ5" s="748"/>
      <c r="NYR5" s="748"/>
      <c r="NYS5" s="748"/>
      <c r="NYT5" s="748"/>
      <c r="NYU5" s="748"/>
      <c r="NYV5" s="747"/>
      <c r="NYW5" s="748"/>
      <c r="NYX5" s="748"/>
      <c r="NYY5" s="748"/>
      <c r="NYZ5" s="748"/>
      <c r="NZA5" s="748"/>
      <c r="NZB5" s="748"/>
      <c r="NZC5" s="748"/>
      <c r="NZD5" s="748"/>
      <c r="NZE5" s="748"/>
      <c r="NZF5" s="748"/>
      <c r="NZG5" s="748"/>
      <c r="NZH5" s="748"/>
      <c r="NZI5" s="748"/>
      <c r="NZJ5" s="748"/>
      <c r="NZK5" s="748"/>
      <c r="NZL5" s="748"/>
      <c r="NZM5" s="748"/>
      <c r="NZN5" s="748"/>
      <c r="NZO5" s="748"/>
      <c r="NZP5" s="748"/>
      <c r="NZQ5" s="748"/>
      <c r="NZR5" s="748"/>
      <c r="NZS5" s="748"/>
      <c r="NZT5" s="748"/>
      <c r="NZU5" s="748"/>
      <c r="NZV5" s="748"/>
      <c r="NZW5" s="748"/>
      <c r="NZX5" s="748"/>
      <c r="NZY5" s="748"/>
      <c r="NZZ5" s="748"/>
      <c r="OAA5" s="747"/>
      <c r="OAB5" s="748"/>
      <c r="OAC5" s="748"/>
      <c r="OAD5" s="748"/>
      <c r="OAE5" s="748"/>
      <c r="OAF5" s="748"/>
      <c r="OAG5" s="748"/>
      <c r="OAH5" s="748"/>
      <c r="OAI5" s="748"/>
      <c r="OAJ5" s="748"/>
      <c r="OAK5" s="748"/>
      <c r="OAL5" s="748"/>
      <c r="OAM5" s="748"/>
      <c r="OAN5" s="748"/>
      <c r="OAO5" s="748"/>
      <c r="OAP5" s="748"/>
      <c r="OAQ5" s="748"/>
      <c r="OAR5" s="748"/>
      <c r="OAS5" s="748"/>
      <c r="OAT5" s="748"/>
      <c r="OAU5" s="748"/>
      <c r="OAV5" s="748"/>
      <c r="OAW5" s="748"/>
      <c r="OAX5" s="748"/>
      <c r="OAY5" s="748"/>
      <c r="OAZ5" s="748"/>
      <c r="OBA5" s="748"/>
      <c r="OBB5" s="748"/>
      <c r="OBC5" s="748"/>
      <c r="OBD5" s="748"/>
      <c r="OBE5" s="748"/>
      <c r="OBF5" s="747"/>
      <c r="OBG5" s="748"/>
      <c r="OBH5" s="748"/>
      <c r="OBI5" s="748"/>
      <c r="OBJ5" s="748"/>
      <c r="OBK5" s="748"/>
      <c r="OBL5" s="748"/>
      <c r="OBM5" s="748"/>
      <c r="OBN5" s="748"/>
      <c r="OBO5" s="748"/>
      <c r="OBP5" s="748"/>
      <c r="OBQ5" s="748"/>
      <c r="OBR5" s="748"/>
      <c r="OBS5" s="748"/>
      <c r="OBT5" s="748"/>
      <c r="OBU5" s="748"/>
      <c r="OBV5" s="748"/>
      <c r="OBW5" s="748"/>
      <c r="OBX5" s="748"/>
      <c r="OBY5" s="748"/>
      <c r="OBZ5" s="748"/>
      <c r="OCA5" s="748"/>
      <c r="OCB5" s="748"/>
      <c r="OCC5" s="748"/>
      <c r="OCD5" s="748"/>
      <c r="OCE5" s="748"/>
      <c r="OCF5" s="748"/>
      <c r="OCG5" s="748"/>
      <c r="OCH5" s="748"/>
      <c r="OCI5" s="748"/>
      <c r="OCJ5" s="748"/>
      <c r="OCK5" s="747"/>
      <c r="OCL5" s="748"/>
      <c r="OCM5" s="748"/>
      <c r="OCN5" s="748"/>
      <c r="OCO5" s="748"/>
      <c r="OCP5" s="748"/>
      <c r="OCQ5" s="748"/>
      <c r="OCR5" s="748"/>
      <c r="OCS5" s="748"/>
      <c r="OCT5" s="748"/>
      <c r="OCU5" s="748"/>
      <c r="OCV5" s="748"/>
      <c r="OCW5" s="748"/>
      <c r="OCX5" s="748"/>
      <c r="OCY5" s="748"/>
      <c r="OCZ5" s="748"/>
      <c r="ODA5" s="748"/>
      <c r="ODB5" s="748"/>
      <c r="ODC5" s="748"/>
      <c r="ODD5" s="748"/>
      <c r="ODE5" s="748"/>
      <c r="ODF5" s="748"/>
      <c r="ODG5" s="748"/>
      <c r="ODH5" s="748"/>
      <c r="ODI5" s="748"/>
      <c r="ODJ5" s="748"/>
      <c r="ODK5" s="748"/>
      <c r="ODL5" s="748"/>
      <c r="ODM5" s="748"/>
      <c r="ODN5" s="748"/>
      <c r="ODO5" s="748"/>
      <c r="ODP5" s="747"/>
      <c r="ODQ5" s="748"/>
      <c r="ODR5" s="748"/>
      <c r="ODS5" s="748"/>
      <c r="ODT5" s="748"/>
      <c r="ODU5" s="748"/>
      <c r="ODV5" s="748"/>
      <c r="ODW5" s="748"/>
      <c r="ODX5" s="748"/>
      <c r="ODY5" s="748"/>
      <c r="ODZ5" s="748"/>
      <c r="OEA5" s="748"/>
      <c r="OEB5" s="748"/>
      <c r="OEC5" s="748"/>
      <c r="OED5" s="748"/>
      <c r="OEE5" s="748"/>
      <c r="OEF5" s="748"/>
      <c r="OEG5" s="748"/>
      <c r="OEH5" s="748"/>
      <c r="OEI5" s="748"/>
      <c r="OEJ5" s="748"/>
      <c r="OEK5" s="748"/>
      <c r="OEL5" s="748"/>
      <c r="OEM5" s="748"/>
      <c r="OEN5" s="748"/>
      <c r="OEO5" s="748"/>
      <c r="OEP5" s="748"/>
      <c r="OEQ5" s="748"/>
      <c r="OER5" s="748"/>
      <c r="OES5" s="748"/>
      <c r="OET5" s="748"/>
      <c r="OEU5" s="747"/>
      <c r="OEV5" s="748"/>
      <c r="OEW5" s="748"/>
      <c r="OEX5" s="748"/>
      <c r="OEY5" s="748"/>
      <c r="OEZ5" s="748"/>
      <c r="OFA5" s="748"/>
      <c r="OFB5" s="748"/>
      <c r="OFC5" s="748"/>
      <c r="OFD5" s="748"/>
      <c r="OFE5" s="748"/>
      <c r="OFF5" s="748"/>
      <c r="OFG5" s="748"/>
      <c r="OFH5" s="748"/>
      <c r="OFI5" s="748"/>
      <c r="OFJ5" s="748"/>
      <c r="OFK5" s="748"/>
      <c r="OFL5" s="748"/>
      <c r="OFM5" s="748"/>
      <c r="OFN5" s="748"/>
      <c r="OFO5" s="748"/>
      <c r="OFP5" s="748"/>
      <c r="OFQ5" s="748"/>
      <c r="OFR5" s="748"/>
      <c r="OFS5" s="748"/>
      <c r="OFT5" s="748"/>
      <c r="OFU5" s="748"/>
      <c r="OFV5" s="748"/>
      <c r="OFW5" s="748"/>
      <c r="OFX5" s="748"/>
      <c r="OFY5" s="748"/>
      <c r="OFZ5" s="747"/>
      <c r="OGA5" s="748"/>
      <c r="OGB5" s="748"/>
      <c r="OGC5" s="748"/>
      <c r="OGD5" s="748"/>
      <c r="OGE5" s="748"/>
      <c r="OGF5" s="748"/>
      <c r="OGG5" s="748"/>
      <c r="OGH5" s="748"/>
      <c r="OGI5" s="748"/>
      <c r="OGJ5" s="748"/>
      <c r="OGK5" s="748"/>
      <c r="OGL5" s="748"/>
      <c r="OGM5" s="748"/>
      <c r="OGN5" s="748"/>
      <c r="OGO5" s="748"/>
      <c r="OGP5" s="748"/>
      <c r="OGQ5" s="748"/>
      <c r="OGR5" s="748"/>
      <c r="OGS5" s="748"/>
      <c r="OGT5" s="748"/>
      <c r="OGU5" s="748"/>
      <c r="OGV5" s="748"/>
      <c r="OGW5" s="748"/>
      <c r="OGX5" s="748"/>
      <c r="OGY5" s="748"/>
      <c r="OGZ5" s="748"/>
      <c r="OHA5" s="748"/>
      <c r="OHB5" s="748"/>
      <c r="OHC5" s="748"/>
      <c r="OHD5" s="748"/>
      <c r="OHE5" s="747"/>
      <c r="OHF5" s="748"/>
      <c r="OHG5" s="748"/>
      <c r="OHH5" s="748"/>
      <c r="OHI5" s="748"/>
      <c r="OHJ5" s="748"/>
      <c r="OHK5" s="748"/>
      <c r="OHL5" s="748"/>
      <c r="OHM5" s="748"/>
      <c r="OHN5" s="748"/>
      <c r="OHO5" s="748"/>
      <c r="OHP5" s="748"/>
      <c r="OHQ5" s="748"/>
      <c r="OHR5" s="748"/>
      <c r="OHS5" s="748"/>
      <c r="OHT5" s="748"/>
      <c r="OHU5" s="748"/>
      <c r="OHV5" s="748"/>
      <c r="OHW5" s="748"/>
      <c r="OHX5" s="748"/>
      <c r="OHY5" s="748"/>
      <c r="OHZ5" s="748"/>
      <c r="OIA5" s="748"/>
      <c r="OIB5" s="748"/>
      <c r="OIC5" s="748"/>
      <c r="OID5" s="748"/>
      <c r="OIE5" s="748"/>
      <c r="OIF5" s="748"/>
      <c r="OIG5" s="748"/>
      <c r="OIH5" s="748"/>
      <c r="OII5" s="748"/>
      <c r="OIJ5" s="747"/>
      <c r="OIK5" s="748"/>
      <c r="OIL5" s="748"/>
      <c r="OIM5" s="748"/>
      <c r="OIN5" s="748"/>
      <c r="OIO5" s="748"/>
      <c r="OIP5" s="748"/>
      <c r="OIQ5" s="748"/>
      <c r="OIR5" s="748"/>
      <c r="OIS5" s="748"/>
      <c r="OIT5" s="748"/>
      <c r="OIU5" s="748"/>
      <c r="OIV5" s="748"/>
      <c r="OIW5" s="748"/>
      <c r="OIX5" s="748"/>
      <c r="OIY5" s="748"/>
      <c r="OIZ5" s="748"/>
      <c r="OJA5" s="748"/>
      <c r="OJB5" s="748"/>
      <c r="OJC5" s="748"/>
      <c r="OJD5" s="748"/>
      <c r="OJE5" s="748"/>
      <c r="OJF5" s="748"/>
      <c r="OJG5" s="748"/>
      <c r="OJH5" s="748"/>
      <c r="OJI5" s="748"/>
      <c r="OJJ5" s="748"/>
      <c r="OJK5" s="748"/>
      <c r="OJL5" s="748"/>
      <c r="OJM5" s="748"/>
      <c r="OJN5" s="748"/>
      <c r="OJO5" s="747"/>
      <c r="OJP5" s="748"/>
      <c r="OJQ5" s="748"/>
      <c r="OJR5" s="748"/>
      <c r="OJS5" s="748"/>
      <c r="OJT5" s="748"/>
      <c r="OJU5" s="748"/>
      <c r="OJV5" s="748"/>
      <c r="OJW5" s="748"/>
      <c r="OJX5" s="748"/>
      <c r="OJY5" s="748"/>
      <c r="OJZ5" s="748"/>
      <c r="OKA5" s="748"/>
      <c r="OKB5" s="748"/>
      <c r="OKC5" s="748"/>
      <c r="OKD5" s="748"/>
      <c r="OKE5" s="748"/>
      <c r="OKF5" s="748"/>
      <c r="OKG5" s="748"/>
      <c r="OKH5" s="748"/>
      <c r="OKI5" s="748"/>
      <c r="OKJ5" s="748"/>
      <c r="OKK5" s="748"/>
      <c r="OKL5" s="748"/>
      <c r="OKM5" s="748"/>
      <c r="OKN5" s="748"/>
      <c r="OKO5" s="748"/>
      <c r="OKP5" s="748"/>
      <c r="OKQ5" s="748"/>
      <c r="OKR5" s="748"/>
      <c r="OKS5" s="748"/>
      <c r="OKT5" s="747"/>
      <c r="OKU5" s="748"/>
      <c r="OKV5" s="748"/>
      <c r="OKW5" s="748"/>
      <c r="OKX5" s="748"/>
      <c r="OKY5" s="748"/>
      <c r="OKZ5" s="748"/>
      <c r="OLA5" s="748"/>
      <c r="OLB5" s="748"/>
      <c r="OLC5" s="748"/>
      <c r="OLD5" s="748"/>
      <c r="OLE5" s="748"/>
      <c r="OLF5" s="748"/>
      <c r="OLG5" s="748"/>
      <c r="OLH5" s="748"/>
      <c r="OLI5" s="748"/>
      <c r="OLJ5" s="748"/>
      <c r="OLK5" s="748"/>
      <c r="OLL5" s="748"/>
      <c r="OLM5" s="748"/>
      <c r="OLN5" s="748"/>
      <c r="OLO5" s="748"/>
      <c r="OLP5" s="748"/>
      <c r="OLQ5" s="748"/>
      <c r="OLR5" s="748"/>
      <c r="OLS5" s="748"/>
      <c r="OLT5" s="748"/>
      <c r="OLU5" s="748"/>
      <c r="OLV5" s="748"/>
      <c r="OLW5" s="748"/>
      <c r="OLX5" s="748"/>
      <c r="OLY5" s="747"/>
      <c r="OLZ5" s="748"/>
      <c r="OMA5" s="748"/>
      <c r="OMB5" s="748"/>
      <c r="OMC5" s="748"/>
      <c r="OMD5" s="748"/>
      <c r="OME5" s="748"/>
      <c r="OMF5" s="748"/>
      <c r="OMG5" s="748"/>
      <c r="OMH5" s="748"/>
      <c r="OMI5" s="748"/>
      <c r="OMJ5" s="748"/>
      <c r="OMK5" s="748"/>
      <c r="OML5" s="748"/>
      <c r="OMM5" s="748"/>
      <c r="OMN5" s="748"/>
      <c r="OMO5" s="748"/>
      <c r="OMP5" s="748"/>
      <c r="OMQ5" s="748"/>
      <c r="OMR5" s="748"/>
      <c r="OMS5" s="748"/>
      <c r="OMT5" s="748"/>
      <c r="OMU5" s="748"/>
      <c r="OMV5" s="748"/>
      <c r="OMW5" s="748"/>
      <c r="OMX5" s="748"/>
      <c r="OMY5" s="748"/>
      <c r="OMZ5" s="748"/>
      <c r="ONA5" s="748"/>
      <c r="ONB5" s="748"/>
      <c r="ONC5" s="748"/>
      <c r="OND5" s="747"/>
      <c r="ONE5" s="748"/>
      <c r="ONF5" s="748"/>
      <c r="ONG5" s="748"/>
      <c r="ONH5" s="748"/>
      <c r="ONI5" s="748"/>
      <c r="ONJ5" s="748"/>
      <c r="ONK5" s="748"/>
      <c r="ONL5" s="748"/>
      <c r="ONM5" s="748"/>
      <c r="ONN5" s="748"/>
      <c r="ONO5" s="748"/>
      <c r="ONP5" s="748"/>
      <c r="ONQ5" s="748"/>
      <c r="ONR5" s="748"/>
      <c r="ONS5" s="748"/>
      <c r="ONT5" s="748"/>
      <c r="ONU5" s="748"/>
      <c r="ONV5" s="748"/>
      <c r="ONW5" s="748"/>
      <c r="ONX5" s="748"/>
      <c r="ONY5" s="748"/>
      <c r="ONZ5" s="748"/>
      <c r="OOA5" s="748"/>
      <c r="OOB5" s="748"/>
      <c r="OOC5" s="748"/>
      <c r="OOD5" s="748"/>
      <c r="OOE5" s="748"/>
      <c r="OOF5" s="748"/>
      <c r="OOG5" s="748"/>
      <c r="OOH5" s="748"/>
      <c r="OOI5" s="747"/>
      <c r="OOJ5" s="748"/>
      <c r="OOK5" s="748"/>
      <c r="OOL5" s="748"/>
      <c r="OOM5" s="748"/>
      <c r="OON5" s="748"/>
      <c r="OOO5" s="748"/>
      <c r="OOP5" s="748"/>
      <c r="OOQ5" s="748"/>
      <c r="OOR5" s="748"/>
      <c r="OOS5" s="748"/>
      <c r="OOT5" s="748"/>
      <c r="OOU5" s="748"/>
      <c r="OOV5" s="748"/>
      <c r="OOW5" s="748"/>
      <c r="OOX5" s="748"/>
      <c r="OOY5" s="748"/>
      <c r="OOZ5" s="748"/>
      <c r="OPA5" s="748"/>
      <c r="OPB5" s="748"/>
      <c r="OPC5" s="748"/>
      <c r="OPD5" s="748"/>
      <c r="OPE5" s="748"/>
      <c r="OPF5" s="748"/>
      <c r="OPG5" s="748"/>
      <c r="OPH5" s="748"/>
      <c r="OPI5" s="748"/>
      <c r="OPJ5" s="748"/>
      <c r="OPK5" s="748"/>
      <c r="OPL5" s="748"/>
      <c r="OPM5" s="748"/>
      <c r="OPN5" s="747"/>
      <c r="OPO5" s="748"/>
      <c r="OPP5" s="748"/>
      <c r="OPQ5" s="748"/>
      <c r="OPR5" s="748"/>
      <c r="OPS5" s="748"/>
      <c r="OPT5" s="748"/>
      <c r="OPU5" s="748"/>
      <c r="OPV5" s="748"/>
      <c r="OPW5" s="748"/>
      <c r="OPX5" s="748"/>
      <c r="OPY5" s="748"/>
      <c r="OPZ5" s="748"/>
      <c r="OQA5" s="748"/>
      <c r="OQB5" s="748"/>
      <c r="OQC5" s="748"/>
      <c r="OQD5" s="748"/>
      <c r="OQE5" s="748"/>
      <c r="OQF5" s="748"/>
      <c r="OQG5" s="748"/>
      <c r="OQH5" s="748"/>
      <c r="OQI5" s="748"/>
      <c r="OQJ5" s="748"/>
      <c r="OQK5" s="748"/>
      <c r="OQL5" s="748"/>
      <c r="OQM5" s="748"/>
      <c r="OQN5" s="748"/>
      <c r="OQO5" s="748"/>
      <c r="OQP5" s="748"/>
      <c r="OQQ5" s="748"/>
      <c r="OQR5" s="748"/>
      <c r="OQS5" s="747"/>
      <c r="OQT5" s="748"/>
      <c r="OQU5" s="748"/>
      <c r="OQV5" s="748"/>
      <c r="OQW5" s="748"/>
      <c r="OQX5" s="748"/>
      <c r="OQY5" s="748"/>
      <c r="OQZ5" s="748"/>
      <c r="ORA5" s="748"/>
      <c r="ORB5" s="748"/>
      <c r="ORC5" s="748"/>
      <c r="ORD5" s="748"/>
      <c r="ORE5" s="748"/>
      <c r="ORF5" s="748"/>
      <c r="ORG5" s="748"/>
      <c r="ORH5" s="748"/>
      <c r="ORI5" s="748"/>
      <c r="ORJ5" s="748"/>
      <c r="ORK5" s="748"/>
      <c r="ORL5" s="748"/>
      <c r="ORM5" s="748"/>
      <c r="ORN5" s="748"/>
      <c r="ORO5" s="748"/>
      <c r="ORP5" s="748"/>
      <c r="ORQ5" s="748"/>
      <c r="ORR5" s="748"/>
      <c r="ORS5" s="748"/>
      <c r="ORT5" s="748"/>
      <c r="ORU5" s="748"/>
      <c r="ORV5" s="748"/>
      <c r="ORW5" s="748"/>
      <c r="ORX5" s="747"/>
      <c r="ORY5" s="748"/>
      <c r="ORZ5" s="748"/>
      <c r="OSA5" s="748"/>
      <c r="OSB5" s="748"/>
      <c r="OSC5" s="748"/>
      <c r="OSD5" s="748"/>
      <c r="OSE5" s="748"/>
      <c r="OSF5" s="748"/>
      <c r="OSG5" s="748"/>
      <c r="OSH5" s="748"/>
      <c r="OSI5" s="748"/>
      <c r="OSJ5" s="748"/>
      <c r="OSK5" s="748"/>
      <c r="OSL5" s="748"/>
      <c r="OSM5" s="748"/>
      <c r="OSN5" s="748"/>
      <c r="OSO5" s="748"/>
      <c r="OSP5" s="748"/>
      <c r="OSQ5" s="748"/>
      <c r="OSR5" s="748"/>
      <c r="OSS5" s="748"/>
      <c r="OST5" s="748"/>
      <c r="OSU5" s="748"/>
      <c r="OSV5" s="748"/>
      <c r="OSW5" s="748"/>
      <c r="OSX5" s="748"/>
      <c r="OSY5" s="748"/>
      <c r="OSZ5" s="748"/>
      <c r="OTA5" s="748"/>
      <c r="OTB5" s="748"/>
      <c r="OTC5" s="747"/>
      <c r="OTD5" s="748"/>
      <c r="OTE5" s="748"/>
      <c r="OTF5" s="748"/>
      <c r="OTG5" s="748"/>
      <c r="OTH5" s="748"/>
      <c r="OTI5" s="748"/>
      <c r="OTJ5" s="748"/>
      <c r="OTK5" s="748"/>
      <c r="OTL5" s="748"/>
      <c r="OTM5" s="748"/>
      <c r="OTN5" s="748"/>
      <c r="OTO5" s="748"/>
      <c r="OTP5" s="748"/>
      <c r="OTQ5" s="748"/>
      <c r="OTR5" s="748"/>
      <c r="OTS5" s="748"/>
      <c r="OTT5" s="748"/>
      <c r="OTU5" s="748"/>
      <c r="OTV5" s="748"/>
      <c r="OTW5" s="748"/>
      <c r="OTX5" s="748"/>
      <c r="OTY5" s="748"/>
      <c r="OTZ5" s="748"/>
      <c r="OUA5" s="748"/>
      <c r="OUB5" s="748"/>
      <c r="OUC5" s="748"/>
      <c r="OUD5" s="748"/>
      <c r="OUE5" s="748"/>
      <c r="OUF5" s="748"/>
      <c r="OUG5" s="748"/>
      <c r="OUH5" s="747"/>
      <c r="OUI5" s="748"/>
      <c r="OUJ5" s="748"/>
      <c r="OUK5" s="748"/>
      <c r="OUL5" s="748"/>
      <c r="OUM5" s="748"/>
      <c r="OUN5" s="748"/>
      <c r="OUO5" s="748"/>
      <c r="OUP5" s="748"/>
      <c r="OUQ5" s="748"/>
      <c r="OUR5" s="748"/>
      <c r="OUS5" s="748"/>
      <c r="OUT5" s="748"/>
      <c r="OUU5" s="748"/>
      <c r="OUV5" s="748"/>
      <c r="OUW5" s="748"/>
      <c r="OUX5" s="748"/>
      <c r="OUY5" s="748"/>
      <c r="OUZ5" s="748"/>
      <c r="OVA5" s="748"/>
      <c r="OVB5" s="748"/>
      <c r="OVC5" s="748"/>
      <c r="OVD5" s="748"/>
      <c r="OVE5" s="748"/>
      <c r="OVF5" s="748"/>
      <c r="OVG5" s="748"/>
      <c r="OVH5" s="748"/>
      <c r="OVI5" s="748"/>
      <c r="OVJ5" s="748"/>
      <c r="OVK5" s="748"/>
      <c r="OVL5" s="748"/>
      <c r="OVM5" s="747"/>
      <c r="OVN5" s="748"/>
      <c r="OVO5" s="748"/>
      <c r="OVP5" s="748"/>
      <c r="OVQ5" s="748"/>
      <c r="OVR5" s="748"/>
      <c r="OVS5" s="748"/>
      <c r="OVT5" s="748"/>
      <c r="OVU5" s="748"/>
      <c r="OVV5" s="748"/>
      <c r="OVW5" s="748"/>
      <c r="OVX5" s="748"/>
      <c r="OVY5" s="748"/>
      <c r="OVZ5" s="748"/>
      <c r="OWA5" s="748"/>
      <c r="OWB5" s="748"/>
      <c r="OWC5" s="748"/>
      <c r="OWD5" s="748"/>
      <c r="OWE5" s="748"/>
      <c r="OWF5" s="748"/>
      <c r="OWG5" s="748"/>
      <c r="OWH5" s="748"/>
      <c r="OWI5" s="748"/>
      <c r="OWJ5" s="748"/>
      <c r="OWK5" s="748"/>
      <c r="OWL5" s="748"/>
      <c r="OWM5" s="748"/>
      <c r="OWN5" s="748"/>
      <c r="OWO5" s="748"/>
      <c r="OWP5" s="748"/>
      <c r="OWQ5" s="748"/>
      <c r="OWR5" s="747"/>
      <c r="OWS5" s="748"/>
      <c r="OWT5" s="748"/>
      <c r="OWU5" s="748"/>
      <c r="OWV5" s="748"/>
      <c r="OWW5" s="748"/>
      <c r="OWX5" s="748"/>
      <c r="OWY5" s="748"/>
      <c r="OWZ5" s="748"/>
      <c r="OXA5" s="748"/>
      <c r="OXB5" s="748"/>
      <c r="OXC5" s="748"/>
      <c r="OXD5" s="748"/>
      <c r="OXE5" s="748"/>
      <c r="OXF5" s="748"/>
      <c r="OXG5" s="748"/>
      <c r="OXH5" s="748"/>
      <c r="OXI5" s="748"/>
      <c r="OXJ5" s="748"/>
      <c r="OXK5" s="748"/>
      <c r="OXL5" s="748"/>
      <c r="OXM5" s="748"/>
      <c r="OXN5" s="748"/>
      <c r="OXO5" s="748"/>
      <c r="OXP5" s="748"/>
      <c r="OXQ5" s="748"/>
      <c r="OXR5" s="748"/>
      <c r="OXS5" s="748"/>
      <c r="OXT5" s="748"/>
      <c r="OXU5" s="748"/>
      <c r="OXV5" s="748"/>
      <c r="OXW5" s="747"/>
      <c r="OXX5" s="748"/>
      <c r="OXY5" s="748"/>
      <c r="OXZ5" s="748"/>
      <c r="OYA5" s="748"/>
      <c r="OYB5" s="748"/>
      <c r="OYC5" s="748"/>
      <c r="OYD5" s="748"/>
      <c r="OYE5" s="748"/>
      <c r="OYF5" s="748"/>
      <c r="OYG5" s="748"/>
      <c r="OYH5" s="748"/>
      <c r="OYI5" s="748"/>
      <c r="OYJ5" s="748"/>
      <c r="OYK5" s="748"/>
      <c r="OYL5" s="748"/>
      <c r="OYM5" s="748"/>
      <c r="OYN5" s="748"/>
      <c r="OYO5" s="748"/>
      <c r="OYP5" s="748"/>
      <c r="OYQ5" s="748"/>
      <c r="OYR5" s="748"/>
      <c r="OYS5" s="748"/>
      <c r="OYT5" s="748"/>
      <c r="OYU5" s="748"/>
      <c r="OYV5" s="748"/>
      <c r="OYW5" s="748"/>
      <c r="OYX5" s="748"/>
      <c r="OYY5" s="748"/>
      <c r="OYZ5" s="748"/>
      <c r="OZA5" s="748"/>
      <c r="OZB5" s="747"/>
      <c r="OZC5" s="748"/>
      <c r="OZD5" s="748"/>
      <c r="OZE5" s="748"/>
      <c r="OZF5" s="748"/>
      <c r="OZG5" s="748"/>
      <c r="OZH5" s="748"/>
      <c r="OZI5" s="748"/>
      <c r="OZJ5" s="748"/>
      <c r="OZK5" s="748"/>
      <c r="OZL5" s="748"/>
      <c r="OZM5" s="748"/>
      <c r="OZN5" s="748"/>
      <c r="OZO5" s="748"/>
      <c r="OZP5" s="748"/>
      <c r="OZQ5" s="748"/>
      <c r="OZR5" s="748"/>
      <c r="OZS5" s="748"/>
      <c r="OZT5" s="748"/>
      <c r="OZU5" s="748"/>
      <c r="OZV5" s="748"/>
      <c r="OZW5" s="748"/>
      <c r="OZX5" s="748"/>
      <c r="OZY5" s="748"/>
      <c r="OZZ5" s="748"/>
      <c r="PAA5" s="748"/>
      <c r="PAB5" s="748"/>
      <c r="PAC5" s="748"/>
      <c r="PAD5" s="748"/>
      <c r="PAE5" s="748"/>
      <c r="PAF5" s="748"/>
      <c r="PAG5" s="747"/>
      <c r="PAH5" s="748"/>
      <c r="PAI5" s="748"/>
      <c r="PAJ5" s="748"/>
      <c r="PAK5" s="748"/>
      <c r="PAL5" s="748"/>
      <c r="PAM5" s="748"/>
      <c r="PAN5" s="748"/>
      <c r="PAO5" s="748"/>
      <c r="PAP5" s="748"/>
      <c r="PAQ5" s="748"/>
      <c r="PAR5" s="748"/>
      <c r="PAS5" s="748"/>
      <c r="PAT5" s="748"/>
      <c r="PAU5" s="748"/>
      <c r="PAV5" s="748"/>
      <c r="PAW5" s="748"/>
      <c r="PAX5" s="748"/>
      <c r="PAY5" s="748"/>
      <c r="PAZ5" s="748"/>
      <c r="PBA5" s="748"/>
      <c r="PBB5" s="748"/>
      <c r="PBC5" s="748"/>
      <c r="PBD5" s="748"/>
      <c r="PBE5" s="748"/>
      <c r="PBF5" s="748"/>
      <c r="PBG5" s="748"/>
      <c r="PBH5" s="748"/>
      <c r="PBI5" s="748"/>
      <c r="PBJ5" s="748"/>
      <c r="PBK5" s="748"/>
      <c r="PBL5" s="747"/>
      <c r="PBM5" s="748"/>
      <c r="PBN5" s="748"/>
      <c r="PBO5" s="748"/>
      <c r="PBP5" s="748"/>
      <c r="PBQ5" s="748"/>
      <c r="PBR5" s="748"/>
      <c r="PBS5" s="748"/>
      <c r="PBT5" s="748"/>
      <c r="PBU5" s="748"/>
      <c r="PBV5" s="748"/>
      <c r="PBW5" s="748"/>
      <c r="PBX5" s="748"/>
      <c r="PBY5" s="748"/>
      <c r="PBZ5" s="748"/>
      <c r="PCA5" s="748"/>
      <c r="PCB5" s="748"/>
      <c r="PCC5" s="748"/>
      <c r="PCD5" s="748"/>
      <c r="PCE5" s="748"/>
      <c r="PCF5" s="748"/>
      <c r="PCG5" s="748"/>
      <c r="PCH5" s="748"/>
      <c r="PCI5" s="748"/>
      <c r="PCJ5" s="748"/>
      <c r="PCK5" s="748"/>
      <c r="PCL5" s="748"/>
      <c r="PCM5" s="748"/>
      <c r="PCN5" s="748"/>
      <c r="PCO5" s="748"/>
      <c r="PCP5" s="748"/>
      <c r="PCQ5" s="747"/>
      <c r="PCR5" s="748"/>
      <c r="PCS5" s="748"/>
      <c r="PCT5" s="748"/>
      <c r="PCU5" s="748"/>
      <c r="PCV5" s="748"/>
      <c r="PCW5" s="748"/>
      <c r="PCX5" s="748"/>
      <c r="PCY5" s="748"/>
      <c r="PCZ5" s="748"/>
      <c r="PDA5" s="748"/>
      <c r="PDB5" s="748"/>
      <c r="PDC5" s="748"/>
      <c r="PDD5" s="748"/>
      <c r="PDE5" s="748"/>
      <c r="PDF5" s="748"/>
      <c r="PDG5" s="748"/>
      <c r="PDH5" s="748"/>
      <c r="PDI5" s="748"/>
      <c r="PDJ5" s="748"/>
      <c r="PDK5" s="748"/>
      <c r="PDL5" s="748"/>
      <c r="PDM5" s="748"/>
      <c r="PDN5" s="748"/>
      <c r="PDO5" s="748"/>
      <c r="PDP5" s="748"/>
      <c r="PDQ5" s="748"/>
      <c r="PDR5" s="748"/>
      <c r="PDS5" s="748"/>
      <c r="PDT5" s="748"/>
      <c r="PDU5" s="748"/>
      <c r="PDV5" s="747"/>
      <c r="PDW5" s="748"/>
      <c r="PDX5" s="748"/>
      <c r="PDY5" s="748"/>
      <c r="PDZ5" s="748"/>
      <c r="PEA5" s="748"/>
      <c r="PEB5" s="748"/>
      <c r="PEC5" s="748"/>
      <c r="PED5" s="748"/>
      <c r="PEE5" s="748"/>
      <c r="PEF5" s="748"/>
      <c r="PEG5" s="748"/>
      <c r="PEH5" s="748"/>
      <c r="PEI5" s="748"/>
      <c r="PEJ5" s="748"/>
      <c r="PEK5" s="748"/>
      <c r="PEL5" s="748"/>
      <c r="PEM5" s="748"/>
      <c r="PEN5" s="748"/>
      <c r="PEO5" s="748"/>
      <c r="PEP5" s="748"/>
      <c r="PEQ5" s="748"/>
      <c r="PER5" s="748"/>
      <c r="PES5" s="748"/>
      <c r="PET5" s="748"/>
      <c r="PEU5" s="748"/>
      <c r="PEV5" s="748"/>
      <c r="PEW5" s="748"/>
      <c r="PEX5" s="748"/>
      <c r="PEY5" s="748"/>
      <c r="PEZ5" s="748"/>
      <c r="PFA5" s="747"/>
      <c r="PFB5" s="748"/>
      <c r="PFC5" s="748"/>
      <c r="PFD5" s="748"/>
      <c r="PFE5" s="748"/>
      <c r="PFF5" s="748"/>
      <c r="PFG5" s="748"/>
      <c r="PFH5" s="748"/>
      <c r="PFI5" s="748"/>
      <c r="PFJ5" s="748"/>
      <c r="PFK5" s="748"/>
      <c r="PFL5" s="748"/>
      <c r="PFM5" s="748"/>
      <c r="PFN5" s="748"/>
      <c r="PFO5" s="748"/>
      <c r="PFP5" s="748"/>
      <c r="PFQ5" s="748"/>
      <c r="PFR5" s="748"/>
      <c r="PFS5" s="748"/>
      <c r="PFT5" s="748"/>
      <c r="PFU5" s="748"/>
      <c r="PFV5" s="748"/>
      <c r="PFW5" s="748"/>
      <c r="PFX5" s="748"/>
      <c r="PFY5" s="748"/>
      <c r="PFZ5" s="748"/>
      <c r="PGA5" s="748"/>
      <c r="PGB5" s="748"/>
      <c r="PGC5" s="748"/>
      <c r="PGD5" s="748"/>
      <c r="PGE5" s="748"/>
      <c r="PGF5" s="747"/>
      <c r="PGG5" s="748"/>
      <c r="PGH5" s="748"/>
      <c r="PGI5" s="748"/>
      <c r="PGJ5" s="748"/>
      <c r="PGK5" s="748"/>
      <c r="PGL5" s="748"/>
      <c r="PGM5" s="748"/>
      <c r="PGN5" s="748"/>
      <c r="PGO5" s="748"/>
      <c r="PGP5" s="748"/>
      <c r="PGQ5" s="748"/>
      <c r="PGR5" s="748"/>
      <c r="PGS5" s="748"/>
      <c r="PGT5" s="748"/>
      <c r="PGU5" s="748"/>
      <c r="PGV5" s="748"/>
      <c r="PGW5" s="748"/>
      <c r="PGX5" s="748"/>
      <c r="PGY5" s="748"/>
      <c r="PGZ5" s="748"/>
      <c r="PHA5" s="748"/>
      <c r="PHB5" s="748"/>
      <c r="PHC5" s="748"/>
      <c r="PHD5" s="748"/>
      <c r="PHE5" s="748"/>
      <c r="PHF5" s="748"/>
      <c r="PHG5" s="748"/>
      <c r="PHH5" s="748"/>
      <c r="PHI5" s="748"/>
      <c r="PHJ5" s="748"/>
      <c r="PHK5" s="747"/>
      <c r="PHL5" s="748"/>
      <c r="PHM5" s="748"/>
      <c r="PHN5" s="748"/>
      <c r="PHO5" s="748"/>
      <c r="PHP5" s="748"/>
      <c r="PHQ5" s="748"/>
      <c r="PHR5" s="748"/>
      <c r="PHS5" s="748"/>
      <c r="PHT5" s="748"/>
      <c r="PHU5" s="748"/>
      <c r="PHV5" s="748"/>
      <c r="PHW5" s="748"/>
      <c r="PHX5" s="748"/>
      <c r="PHY5" s="748"/>
      <c r="PHZ5" s="748"/>
      <c r="PIA5" s="748"/>
      <c r="PIB5" s="748"/>
      <c r="PIC5" s="748"/>
      <c r="PID5" s="748"/>
      <c r="PIE5" s="748"/>
      <c r="PIF5" s="748"/>
      <c r="PIG5" s="748"/>
      <c r="PIH5" s="748"/>
      <c r="PII5" s="748"/>
      <c r="PIJ5" s="748"/>
      <c r="PIK5" s="748"/>
      <c r="PIL5" s="748"/>
      <c r="PIM5" s="748"/>
      <c r="PIN5" s="748"/>
      <c r="PIO5" s="748"/>
      <c r="PIP5" s="747"/>
      <c r="PIQ5" s="748"/>
      <c r="PIR5" s="748"/>
      <c r="PIS5" s="748"/>
      <c r="PIT5" s="748"/>
      <c r="PIU5" s="748"/>
      <c r="PIV5" s="748"/>
      <c r="PIW5" s="748"/>
      <c r="PIX5" s="748"/>
      <c r="PIY5" s="748"/>
      <c r="PIZ5" s="748"/>
      <c r="PJA5" s="748"/>
      <c r="PJB5" s="748"/>
      <c r="PJC5" s="748"/>
      <c r="PJD5" s="748"/>
      <c r="PJE5" s="748"/>
      <c r="PJF5" s="748"/>
      <c r="PJG5" s="748"/>
      <c r="PJH5" s="748"/>
      <c r="PJI5" s="748"/>
      <c r="PJJ5" s="748"/>
      <c r="PJK5" s="748"/>
      <c r="PJL5" s="748"/>
      <c r="PJM5" s="748"/>
      <c r="PJN5" s="748"/>
      <c r="PJO5" s="748"/>
      <c r="PJP5" s="748"/>
      <c r="PJQ5" s="748"/>
      <c r="PJR5" s="748"/>
      <c r="PJS5" s="748"/>
      <c r="PJT5" s="748"/>
      <c r="PJU5" s="747"/>
      <c r="PJV5" s="748"/>
      <c r="PJW5" s="748"/>
      <c r="PJX5" s="748"/>
      <c r="PJY5" s="748"/>
      <c r="PJZ5" s="748"/>
      <c r="PKA5" s="748"/>
      <c r="PKB5" s="748"/>
      <c r="PKC5" s="748"/>
      <c r="PKD5" s="748"/>
      <c r="PKE5" s="748"/>
      <c r="PKF5" s="748"/>
      <c r="PKG5" s="748"/>
      <c r="PKH5" s="748"/>
      <c r="PKI5" s="748"/>
      <c r="PKJ5" s="748"/>
      <c r="PKK5" s="748"/>
      <c r="PKL5" s="748"/>
      <c r="PKM5" s="748"/>
      <c r="PKN5" s="748"/>
      <c r="PKO5" s="748"/>
      <c r="PKP5" s="748"/>
      <c r="PKQ5" s="748"/>
      <c r="PKR5" s="748"/>
      <c r="PKS5" s="748"/>
      <c r="PKT5" s="748"/>
      <c r="PKU5" s="748"/>
      <c r="PKV5" s="748"/>
      <c r="PKW5" s="748"/>
      <c r="PKX5" s="748"/>
      <c r="PKY5" s="748"/>
      <c r="PKZ5" s="747"/>
      <c r="PLA5" s="748"/>
      <c r="PLB5" s="748"/>
      <c r="PLC5" s="748"/>
      <c r="PLD5" s="748"/>
      <c r="PLE5" s="748"/>
      <c r="PLF5" s="748"/>
      <c r="PLG5" s="748"/>
      <c r="PLH5" s="748"/>
      <c r="PLI5" s="748"/>
      <c r="PLJ5" s="748"/>
      <c r="PLK5" s="748"/>
      <c r="PLL5" s="748"/>
      <c r="PLM5" s="748"/>
      <c r="PLN5" s="748"/>
      <c r="PLO5" s="748"/>
      <c r="PLP5" s="748"/>
      <c r="PLQ5" s="748"/>
      <c r="PLR5" s="748"/>
      <c r="PLS5" s="748"/>
      <c r="PLT5" s="748"/>
      <c r="PLU5" s="748"/>
      <c r="PLV5" s="748"/>
      <c r="PLW5" s="748"/>
      <c r="PLX5" s="748"/>
      <c r="PLY5" s="748"/>
      <c r="PLZ5" s="748"/>
      <c r="PMA5" s="748"/>
      <c r="PMB5" s="748"/>
      <c r="PMC5" s="748"/>
      <c r="PMD5" s="748"/>
      <c r="PME5" s="747"/>
      <c r="PMF5" s="748"/>
      <c r="PMG5" s="748"/>
      <c r="PMH5" s="748"/>
      <c r="PMI5" s="748"/>
      <c r="PMJ5" s="748"/>
      <c r="PMK5" s="748"/>
      <c r="PML5" s="748"/>
      <c r="PMM5" s="748"/>
      <c r="PMN5" s="748"/>
      <c r="PMO5" s="748"/>
      <c r="PMP5" s="748"/>
      <c r="PMQ5" s="748"/>
      <c r="PMR5" s="748"/>
      <c r="PMS5" s="748"/>
      <c r="PMT5" s="748"/>
      <c r="PMU5" s="748"/>
      <c r="PMV5" s="748"/>
      <c r="PMW5" s="748"/>
      <c r="PMX5" s="748"/>
      <c r="PMY5" s="748"/>
      <c r="PMZ5" s="748"/>
      <c r="PNA5" s="748"/>
      <c r="PNB5" s="748"/>
      <c r="PNC5" s="748"/>
      <c r="PND5" s="748"/>
      <c r="PNE5" s="748"/>
      <c r="PNF5" s="748"/>
      <c r="PNG5" s="748"/>
      <c r="PNH5" s="748"/>
      <c r="PNI5" s="748"/>
      <c r="PNJ5" s="747"/>
      <c r="PNK5" s="748"/>
      <c r="PNL5" s="748"/>
      <c r="PNM5" s="748"/>
      <c r="PNN5" s="748"/>
      <c r="PNO5" s="748"/>
      <c r="PNP5" s="748"/>
      <c r="PNQ5" s="748"/>
      <c r="PNR5" s="748"/>
      <c r="PNS5" s="748"/>
      <c r="PNT5" s="748"/>
      <c r="PNU5" s="748"/>
      <c r="PNV5" s="748"/>
      <c r="PNW5" s="748"/>
      <c r="PNX5" s="748"/>
      <c r="PNY5" s="748"/>
      <c r="PNZ5" s="748"/>
      <c r="POA5" s="748"/>
      <c r="POB5" s="748"/>
      <c r="POC5" s="748"/>
      <c r="POD5" s="748"/>
      <c r="POE5" s="748"/>
      <c r="POF5" s="748"/>
      <c r="POG5" s="748"/>
      <c r="POH5" s="748"/>
      <c r="POI5" s="748"/>
      <c r="POJ5" s="748"/>
      <c r="POK5" s="748"/>
      <c r="POL5" s="748"/>
      <c r="POM5" s="748"/>
      <c r="PON5" s="748"/>
      <c r="POO5" s="747"/>
      <c r="POP5" s="748"/>
      <c r="POQ5" s="748"/>
      <c r="POR5" s="748"/>
      <c r="POS5" s="748"/>
      <c r="POT5" s="748"/>
      <c r="POU5" s="748"/>
      <c r="POV5" s="748"/>
      <c r="POW5" s="748"/>
      <c r="POX5" s="748"/>
      <c r="POY5" s="748"/>
      <c r="POZ5" s="748"/>
      <c r="PPA5" s="748"/>
      <c r="PPB5" s="748"/>
      <c r="PPC5" s="748"/>
      <c r="PPD5" s="748"/>
      <c r="PPE5" s="748"/>
      <c r="PPF5" s="748"/>
      <c r="PPG5" s="748"/>
      <c r="PPH5" s="748"/>
      <c r="PPI5" s="748"/>
      <c r="PPJ5" s="748"/>
      <c r="PPK5" s="748"/>
      <c r="PPL5" s="748"/>
      <c r="PPM5" s="748"/>
      <c r="PPN5" s="748"/>
      <c r="PPO5" s="748"/>
      <c r="PPP5" s="748"/>
      <c r="PPQ5" s="748"/>
      <c r="PPR5" s="748"/>
      <c r="PPS5" s="748"/>
      <c r="PPT5" s="747"/>
      <c r="PPU5" s="748"/>
      <c r="PPV5" s="748"/>
      <c r="PPW5" s="748"/>
      <c r="PPX5" s="748"/>
      <c r="PPY5" s="748"/>
      <c r="PPZ5" s="748"/>
      <c r="PQA5" s="748"/>
      <c r="PQB5" s="748"/>
      <c r="PQC5" s="748"/>
      <c r="PQD5" s="748"/>
      <c r="PQE5" s="748"/>
      <c r="PQF5" s="748"/>
      <c r="PQG5" s="748"/>
      <c r="PQH5" s="748"/>
      <c r="PQI5" s="748"/>
      <c r="PQJ5" s="748"/>
      <c r="PQK5" s="748"/>
      <c r="PQL5" s="748"/>
      <c r="PQM5" s="748"/>
      <c r="PQN5" s="748"/>
      <c r="PQO5" s="748"/>
      <c r="PQP5" s="748"/>
      <c r="PQQ5" s="748"/>
      <c r="PQR5" s="748"/>
      <c r="PQS5" s="748"/>
      <c r="PQT5" s="748"/>
      <c r="PQU5" s="748"/>
      <c r="PQV5" s="748"/>
      <c r="PQW5" s="748"/>
      <c r="PQX5" s="748"/>
      <c r="PQY5" s="747"/>
      <c r="PQZ5" s="748"/>
      <c r="PRA5" s="748"/>
      <c r="PRB5" s="748"/>
      <c r="PRC5" s="748"/>
      <c r="PRD5" s="748"/>
      <c r="PRE5" s="748"/>
      <c r="PRF5" s="748"/>
      <c r="PRG5" s="748"/>
      <c r="PRH5" s="748"/>
      <c r="PRI5" s="748"/>
      <c r="PRJ5" s="748"/>
      <c r="PRK5" s="748"/>
      <c r="PRL5" s="748"/>
      <c r="PRM5" s="748"/>
      <c r="PRN5" s="748"/>
      <c r="PRO5" s="748"/>
      <c r="PRP5" s="748"/>
      <c r="PRQ5" s="748"/>
      <c r="PRR5" s="748"/>
      <c r="PRS5" s="748"/>
      <c r="PRT5" s="748"/>
      <c r="PRU5" s="748"/>
      <c r="PRV5" s="748"/>
      <c r="PRW5" s="748"/>
      <c r="PRX5" s="748"/>
      <c r="PRY5" s="748"/>
      <c r="PRZ5" s="748"/>
      <c r="PSA5" s="748"/>
      <c r="PSB5" s="748"/>
      <c r="PSC5" s="748"/>
      <c r="PSD5" s="747"/>
      <c r="PSE5" s="748"/>
      <c r="PSF5" s="748"/>
      <c r="PSG5" s="748"/>
      <c r="PSH5" s="748"/>
      <c r="PSI5" s="748"/>
      <c r="PSJ5" s="748"/>
      <c r="PSK5" s="748"/>
      <c r="PSL5" s="748"/>
      <c r="PSM5" s="748"/>
      <c r="PSN5" s="748"/>
      <c r="PSO5" s="748"/>
      <c r="PSP5" s="748"/>
      <c r="PSQ5" s="748"/>
      <c r="PSR5" s="748"/>
      <c r="PSS5" s="748"/>
      <c r="PST5" s="748"/>
      <c r="PSU5" s="748"/>
      <c r="PSV5" s="748"/>
      <c r="PSW5" s="748"/>
      <c r="PSX5" s="748"/>
      <c r="PSY5" s="748"/>
      <c r="PSZ5" s="748"/>
      <c r="PTA5" s="748"/>
      <c r="PTB5" s="748"/>
      <c r="PTC5" s="748"/>
      <c r="PTD5" s="748"/>
      <c r="PTE5" s="748"/>
      <c r="PTF5" s="748"/>
      <c r="PTG5" s="748"/>
      <c r="PTH5" s="748"/>
      <c r="PTI5" s="747"/>
      <c r="PTJ5" s="748"/>
      <c r="PTK5" s="748"/>
      <c r="PTL5" s="748"/>
      <c r="PTM5" s="748"/>
      <c r="PTN5" s="748"/>
      <c r="PTO5" s="748"/>
      <c r="PTP5" s="748"/>
      <c r="PTQ5" s="748"/>
      <c r="PTR5" s="748"/>
      <c r="PTS5" s="748"/>
      <c r="PTT5" s="748"/>
      <c r="PTU5" s="748"/>
      <c r="PTV5" s="748"/>
      <c r="PTW5" s="748"/>
      <c r="PTX5" s="748"/>
      <c r="PTY5" s="748"/>
      <c r="PTZ5" s="748"/>
      <c r="PUA5" s="748"/>
      <c r="PUB5" s="748"/>
      <c r="PUC5" s="748"/>
      <c r="PUD5" s="748"/>
      <c r="PUE5" s="748"/>
      <c r="PUF5" s="748"/>
      <c r="PUG5" s="748"/>
      <c r="PUH5" s="748"/>
      <c r="PUI5" s="748"/>
      <c r="PUJ5" s="748"/>
      <c r="PUK5" s="748"/>
      <c r="PUL5" s="748"/>
      <c r="PUM5" s="748"/>
      <c r="PUN5" s="747"/>
      <c r="PUO5" s="748"/>
      <c r="PUP5" s="748"/>
      <c r="PUQ5" s="748"/>
      <c r="PUR5" s="748"/>
      <c r="PUS5" s="748"/>
      <c r="PUT5" s="748"/>
      <c r="PUU5" s="748"/>
      <c r="PUV5" s="748"/>
      <c r="PUW5" s="748"/>
      <c r="PUX5" s="748"/>
      <c r="PUY5" s="748"/>
      <c r="PUZ5" s="748"/>
      <c r="PVA5" s="748"/>
      <c r="PVB5" s="748"/>
      <c r="PVC5" s="748"/>
      <c r="PVD5" s="748"/>
      <c r="PVE5" s="748"/>
      <c r="PVF5" s="748"/>
      <c r="PVG5" s="748"/>
      <c r="PVH5" s="748"/>
      <c r="PVI5" s="748"/>
      <c r="PVJ5" s="748"/>
      <c r="PVK5" s="748"/>
      <c r="PVL5" s="748"/>
      <c r="PVM5" s="748"/>
      <c r="PVN5" s="748"/>
      <c r="PVO5" s="748"/>
      <c r="PVP5" s="748"/>
      <c r="PVQ5" s="748"/>
      <c r="PVR5" s="748"/>
      <c r="PVS5" s="747"/>
      <c r="PVT5" s="748"/>
      <c r="PVU5" s="748"/>
      <c r="PVV5" s="748"/>
      <c r="PVW5" s="748"/>
      <c r="PVX5" s="748"/>
      <c r="PVY5" s="748"/>
      <c r="PVZ5" s="748"/>
      <c r="PWA5" s="748"/>
      <c r="PWB5" s="748"/>
      <c r="PWC5" s="748"/>
      <c r="PWD5" s="748"/>
      <c r="PWE5" s="748"/>
      <c r="PWF5" s="748"/>
      <c r="PWG5" s="748"/>
      <c r="PWH5" s="748"/>
      <c r="PWI5" s="748"/>
      <c r="PWJ5" s="748"/>
      <c r="PWK5" s="748"/>
      <c r="PWL5" s="748"/>
      <c r="PWM5" s="748"/>
      <c r="PWN5" s="748"/>
      <c r="PWO5" s="748"/>
      <c r="PWP5" s="748"/>
      <c r="PWQ5" s="748"/>
      <c r="PWR5" s="748"/>
      <c r="PWS5" s="748"/>
      <c r="PWT5" s="748"/>
      <c r="PWU5" s="748"/>
      <c r="PWV5" s="748"/>
      <c r="PWW5" s="748"/>
      <c r="PWX5" s="747"/>
      <c r="PWY5" s="748"/>
      <c r="PWZ5" s="748"/>
      <c r="PXA5" s="748"/>
      <c r="PXB5" s="748"/>
      <c r="PXC5" s="748"/>
      <c r="PXD5" s="748"/>
      <c r="PXE5" s="748"/>
      <c r="PXF5" s="748"/>
      <c r="PXG5" s="748"/>
      <c r="PXH5" s="748"/>
      <c r="PXI5" s="748"/>
      <c r="PXJ5" s="748"/>
      <c r="PXK5" s="748"/>
      <c r="PXL5" s="748"/>
      <c r="PXM5" s="748"/>
      <c r="PXN5" s="748"/>
      <c r="PXO5" s="748"/>
      <c r="PXP5" s="748"/>
      <c r="PXQ5" s="748"/>
      <c r="PXR5" s="748"/>
      <c r="PXS5" s="748"/>
      <c r="PXT5" s="748"/>
      <c r="PXU5" s="748"/>
      <c r="PXV5" s="748"/>
      <c r="PXW5" s="748"/>
      <c r="PXX5" s="748"/>
      <c r="PXY5" s="748"/>
      <c r="PXZ5" s="748"/>
      <c r="PYA5" s="748"/>
      <c r="PYB5" s="748"/>
      <c r="PYC5" s="747"/>
      <c r="PYD5" s="748"/>
      <c r="PYE5" s="748"/>
      <c r="PYF5" s="748"/>
      <c r="PYG5" s="748"/>
      <c r="PYH5" s="748"/>
      <c r="PYI5" s="748"/>
      <c r="PYJ5" s="748"/>
      <c r="PYK5" s="748"/>
      <c r="PYL5" s="748"/>
      <c r="PYM5" s="748"/>
      <c r="PYN5" s="748"/>
      <c r="PYO5" s="748"/>
      <c r="PYP5" s="748"/>
      <c r="PYQ5" s="748"/>
      <c r="PYR5" s="748"/>
      <c r="PYS5" s="748"/>
      <c r="PYT5" s="748"/>
      <c r="PYU5" s="748"/>
      <c r="PYV5" s="748"/>
      <c r="PYW5" s="748"/>
      <c r="PYX5" s="748"/>
      <c r="PYY5" s="748"/>
      <c r="PYZ5" s="748"/>
      <c r="PZA5" s="748"/>
      <c r="PZB5" s="748"/>
      <c r="PZC5" s="748"/>
      <c r="PZD5" s="748"/>
      <c r="PZE5" s="748"/>
      <c r="PZF5" s="748"/>
      <c r="PZG5" s="748"/>
      <c r="PZH5" s="747"/>
      <c r="PZI5" s="748"/>
      <c r="PZJ5" s="748"/>
      <c r="PZK5" s="748"/>
      <c r="PZL5" s="748"/>
      <c r="PZM5" s="748"/>
      <c r="PZN5" s="748"/>
      <c r="PZO5" s="748"/>
      <c r="PZP5" s="748"/>
      <c r="PZQ5" s="748"/>
      <c r="PZR5" s="748"/>
      <c r="PZS5" s="748"/>
      <c r="PZT5" s="748"/>
      <c r="PZU5" s="748"/>
      <c r="PZV5" s="748"/>
      <c r="PZW5" s="748"/>
      <c r="PZX5" s="748"/>
      <c r="PZY5" s="748"/>
      <c r="PZZ5" s="748"/>
      <c r="QAA5" s="748"/>
      <c r="QAB5" s="748"/>
      <c r="QAC5" s="748"/>
      <c r="QAD5" s="748"/>
      <c r="QAE5" s="748"/>
      <c r="QAF5" s="748"/>
      <c r="QAG5" s="748"/>
      <c r="QAH5" s="748"/>
      <c r="QAI5" s="748"/>
      <c r="QAJ5" s="748"/>
      <c r="QAK5" s="748"/>
      <c r="QAL5" s="748"/>
      <c r="QAM5" s="747"/>
      <c r="QAN5" s="748"/>
      <c r="QAO5" s="748"/>
      <c r="QAP5" s="748"/>
      <c r="QAQ5" s="748"/>
      <c r="QAR5" s="748"/>
      <c r="QAS5" s="748"/>
      <c r="QAT5" s="748"/>
      <c r="QAU5" s="748"/>
      <c r="QAV5" s="748"/>
      <c r="QAW5" s="748"/>
      <c r="QAX5" s="748"/>
      <c r="QAY5" s="748"/>
      <c r="QAZ5" s="748"/>
      <c r="QBA5" s="748"/>
      <c r="QBB5" s="748"/>
      <c r="QBC5" s="748"/>
      <c r="QBD5" s="748"/>
      <c r="QBE5" s="748"/>
      <c r="QBF5" s="748"/>
      <c r="QBG5" s="748"/>
      <c r="QBH5" s="748"/>
      <c r="QBI5" s="748"/>
      <c r="QBJ5" s="748"/>
      <c r="QBK5" s="748"/>
      <c r="QBL5" s="748"/>
      <c r="QBM5" s="748"/>
      <c r="QBN5" s="748"/>
      <c r="QBO5" s="748"/>
      <c r="QBP5" s="748"/>
      <c r="QBQ5" s="748"/>
      <c r="QBR5" s="747"/>
      <c r="QBS5" s="748"/>
      <c r="QBT5" s="748"/>
      <c r="QBU5" s="748"/>
      <c r="QBV5" s="748"/>
      <c r="QBW5" s="748"/>
      <c r="QBX5" s="748"/>
      <c r="QBY5" s="748"/>
      <c r="QBZ5" s="748"/>
      <c r="QCA5" s="748"/>
      <c r="QCB5" s="748"/>
      <c r="QCC5" s="748"/>
      <c r="QCD5" s="748"/>
      <c r="QCE5" s="748"/>
      <c r="QCF5" s="748"/>
      <c r="QCG5" s="748"/>
      <c r="QCH5" s="748"/>
      <c r="QCI5" s="748"/>
      <c r="QCJ5" s="748"/>
      <c r="QCK5" s="748"/>
      <c r="QCL5" s="748"/>
      <c r="QCM5" s="748"/>
      <c r="QCN5" s="748"/>
      <c r="QCO5" s="748"/>
      <c r="QCP5" s="748"/>
      <c r="QCQ5" s="748"/>
      <c r="QCR5" s="748"/>
      <c r="QCS5" s="748"/>
      <c r="QCT5" s="748"/>
      <c r="QCU5" s="748"/>
      <c r="QCV5" s="748"/>
      <c r="QCW5" s="747"/>
      <c r="QCX5" s="748"/>
      <c r="QCY5" s="748"/>
      <c r="QCZ5" s="748"/>
      <c r="QDA5" s="748"/>
      <c r="QDB5" s="748"/>
      <c r="QDC5" s="748"/>
      <c r="QDD5" s="748"/>
      <c r="QDE5" s="748"/>
      <c r="QDF5" s="748"/>
      <c r="QDG5" s="748"/>
      <c r="QDH5" s="748"/>
      <c r="QDI5" s="748"/>
      <c r="QDJ5" s="748"/>
      <c r="QDK5" s="748"/>
      <c r="QDL5" s="748"/>
      <c r="QDM5" s="748"/>
      <c r="QDN5" s="748"/>
      <c r="QDO5" s="748"/>
      <c r="QDP5" s="748"/>
      <c r="QDQ5" s="748"/>
      <c r="QDR5" s="748"/>
      <c r="QDS5" s="748"/>
      <c r="QDT5" s="748"/>
      <c r="QDU5" s="748"/>
      <c r="QDV5" s="748"/>
      <c r="QDW5" s="748"/>
      <c r="QDX5" s="748"/>
      <c r="QDY5" s="748"/>
      <c r="QDZ5" s="748"/>
      <c r="QEA5" s="748"/>
      <c r="QEB5" s="747"/>
      <c r="QEC5" s="748"/>
      <c r="QED5" s="748"/>
      <c r="QEE5" s="748"/>
      <c r="QEF5" s="748"/>
      <c r="QEG5" s="748"/>
      <c r="QEH5" s="748"/>
      <c r="QEI5" s="748"/>
      <c r="QEJ5" s="748"/>
      <c r="QEK5" s="748"/>
      <c r="QEL5" s="748"/>
      <c r="QEM5" s="748"/>
      <c r="QEN5" s="748"/>
      <c r="QEO5" s="748"/>
      <c r="QEP5" s="748"/>
      <c r="QEQ5" s="748"/>
      <c r="QER5" s="748"/>
      <c r="QES5" s="748"/>
      <c r="QET5" s="748"/>
      <c r="QEU5" s="748"/>
      <c r="QEV5" s="748"/>
      <c r="QEW5" s="748"/>
      <c r="QEX5" s="748"/>
      <c r="QEY5" s="748"/>
      <c r="QEZ5" s="748"/>
      <c r="QFA5" s="748"/>
      <c r="QFB5" s="748"/>
      <c r="QFC5" s="748"/>
      <c r="QFD5" s="748"/>
      <c r="QFE5" s="748"/>
      <c r="QFF5" s="748"/>
      <c r="QFG5" s="747"/>
      <c r="QFH5" s="748"/>
      <c r="QFI5" s="748"/>
      <c r="QFJ5" s="748"/>
      <c r="QFK5" s="748"/>
      <c r="QFL5" s="748"/>
      <c r="QFM5" s="748"/>
      <c r="QFN5" s="748"/>
      <c r="QFO5" s="748"/>
      <c r="QFP5" s="748"/>
      <c r="QFQ5" s="748"/>
      <c r="QFR5" s="748"/>
      <c r="QFS5" s="748"/>
      <c r="QFT5" s="748"/>
      <c r="QFU5" s="748"/>
      <c r="QFV5" s="748"/>
      <c r="QFW5" s="748"/>
      <c r="QFX5" s="748"/>
      <c r="QFY5" s="748"/>
      <c r="QFZ5" s="748"/>
      <c r="QGA5" s="748"/>
      <c r="QGB5" s="748"/>
      <c r="QGC5" s="748"/>
      <c r="QGD5" s="748"/>
      <c r="QGE5" s="748"/>
      <c r="QGF5" s="748"/>
      <c r="QGG5" s="748"/>
      <c r="QGH5" s="748"/>
      <c r="QGI5" s="748"/>
      <c r="QGJ5" s="748"/>
      <c r="QGK5" s="748"/>
      <c r="QGL5" s="747"/>
      <c r="QGM5" s="748"/>
      <c r="QGN5" s="748"/>
      <c r="QGO5" s="748"/>
      <c r="QGP5" s="748"/>
      <c r="QGQ5" s="748"/>
      <c r="QGR5" s="748"/>
      <c r="QGS5" s="748"/>
      <c r="QGT5" s="748"/>
      <c r="QGU5" s="748"/>
      <c r="QGV5" s="748"/>
      <c r="QGW5" s="748"/>
      <c r="QGX5" s="748"/>
      <c r="QGY5" s="748"/>
      <c r="QGZ5" s="748"/>
      <c r="QHA5" s="748"/>
      <c r="QHB5" s="748"/>
      <c r="QHC5" s="748"/>
      <c r="QHD5" s="748"/>
      <c r="QHE5" s="748"/>
      <c r="QHF5" s="748"/>
      <c r="QHG5" s="748"/>
      <c r="QHH5" s="748"/>
      <c r="QHI5" s="748"/>
      <c r="QHJ5" s="748"/>
      <c r="QHK5" s="748"/>
      <c r="QHL5" s="748"/>
      <c r="QHM5" s="748"/>
      <c r="QHN5" s="748"/>
      <c r="QHO5" s="748"/>
      <c r="QHP5" s="748"/>
      <c r="QHQ5" s="747"/>
      <c r="QHR5" s="748"/>
      <c r="QHS5" s="748"/>
      <c r="QHT5" s="748"/>
      <c r="QHU5" s="748"/>
      <c r="QHV5" s="748"/>
      <c r="QHW5" s="748"/>
      <c r="QHX5" s="748"/>
      <c r="QHY5" s="748"/>
      <c r="QHZ5" s="748"/>
      <c r="QIA5" s="748"/>
      <c r="QIB5" s="748"/>
      <c r="QIC5" s="748"/>
      <c r="QID5" s="748"/>
      <c r="QIE5" s="748"/>
      <c r="QIF5" s="748"/>
      <c r="QIG5" s="748"/>
      <c r="QIH5" s="748"/>
      <c r="QII5" s="748"/>
      <c r="QIJ5" s="748"/>
      <c r="QIK5" s="748"/>
      <c r="QIL5" s="748"/>
      <c r="QIM5" s="748"/>
      <c r="QIN5" s="748"/>
      <c r="QIO5" s="748"/>
      <c r="QIP5" s="748"/>
      <c r="QIQ5" s="748"/>
      <c r="QIR5" s="748"/>
      <c r="QIS5" s="748"/>
      <c r="QIT5" s="748"/>
      <c r="QIU5" s="748"/>
      <c r="QIV5" s="747"/>
      <c r="QIW5" s="748"/>
      <c r="QIX5" s="748"/>
      <c r="QIY5" s="748"/>
      <c r="QIZ5" s="748"/>
      <c r="QJA5" s="748"/>
      <c r="QJB5" s="748"/>
      <c r="QJC5" s="748"/>
      <c r="QJD5" s="748"/>
      <c r="QJE5" s="748"/>
      <c r="QJF5" s="748"/>
      <c r="QJG5" s="748"/>
      <c r="QJH5" s="748"/>
      <c r="QJI5" s="748"/>
      <c r="QJJ5" s="748"/>
      <c r="QJK5" s="748"/>
      <c r="QJL5" s="748"/>
      <c r="QJM5" s="748"/>
      <c r="QJN5" s="748"/>
      <c r="QJO5" s="748"/>
      <c r="QJP5" s="748"/>
      <c r="QJQ5" s="748"/>
      <c r="QJR5" s="748"/>
      <c r="QJS5" s="748"/>
      <c r="QJT5" s="748"/>
      <c r="QJU5" s="748"/>
      <c r="QJV5" s="748"/>
      <c r="QJW5" s="748"/>
      <c r="QJX5" s="748"/>
      <c r="QJY5" s="748"/>
      <c r="QJZ5" s="748"/>
      <c r="QKA5" s="747"/>
      <c r="QKB5" s="748"/>
      <c r="QKC5" s="748"/>
      <c r="QKD5" s="748"/>
      <c r="QKE5" s="748"/>
      <c r="QKF5" s="748"/>
      <c r="QKG5" s="748"/>
      <c r="QKH5" s="748"/>
      <c r="QKI5" s="748"/>
      <c r="QKJ5" s="748"/>
      <c r="QKK5" s="748"/>
      <c r="QKL5" s="748"/>
      <c r="QKM5" s="748"/>
      <c r="QKN5" s="748"/>
      <c r="QKO5" s="748"/>
      <c r="QKP5" s="748"/>
      <c r="QKQ5" s="748"/>
      <c r="QKR5" s="748"/>
      <c r="QKS5" s="748"/>
      <c r="QKT5" s="748"/>
      <c r="QKU5" s="748"/>
      <c r="QKV5" s="748"/>
      <c r="QKW5" s="748"/>
      <c r="QKX5" s="748"/>
      <c r="QKY5" s="748"/>
      <c r="QKZ5" s="748"/>
      <c r="QLA5" s="748"/>
      <c r="QLB5" s="748"/>
      <c r="QLC5" s="748"/>
      <c r="QLD5" s="748"/>
      <c r="QLE5" s="748"/>
      <c r="QLF5" s="747"/>
      <c r="QLG5" s="748"/>
      <c r="QLH5" s="748"/>
      <c r="QLI5" s="748"/>
      <c r="QLJ5" s="748"/>
      <c r="QLK5" s="748"/>
      <c r="QLL5" s="748"/>
      <c r="QLM5" s="748"/>
      <c r="QLN5" s="748"/>
      <c r="QLO5" s="748"/>
      <c r="QLP5" s="748"/>
      <c r="QLQ5" s="748"/>
      <c r="QLR5" s="748"/>
      <c r="QLS5" s="748"/>
      <c r="QLT5" s="748"/>
      <c r="QLU5" s="748"/>
      <c r="QLV5" s="748"/>
      <c r="QLW5" s="748"/>
      <c r="QLX5" s="748"/>
      <c r="QLY5" s="748"/>
      <c r="QLZ5" s="748"/>
      <c r="QMA5" s="748"/>
      <c r="QMB5" s="748"/>
      <c r="QMC5" s="748"/>
      <c r="QMD5" s="748"/>
      <c r="QME5" s="748"/>
      <c r="QMF5" s="748"/>
      <c r="QMG5" s="748"/>
      <c r="QMH5" s="748"/>
      <c r="QMI5" s="748"/>
      <c r="QMJ5" s="748"/>
      <c r="QMK5" s="747"/>
      <c r="QML5" s="748"/>
      <c r="QMM5" s="748"/>
      <c r="QMN5" s="748"/>
      <c r="QMO5" s="748"/>
      <c r="QMP5" s="748"/>
      <c r="QMQ5" s="748"/>
      <c r="QMR5" s="748"/>
      <c r="QMS5" s="748"/>
      <c r="QMT5" s="748"/>
      <c r="QMU5" s="748"/>
      <c r="QMV5" s="748"/>
      <c r="QMW5" s="748"/>
      <c r="QMX5" s="748"/>
      <c r="QMY5" s="748"/>
      <c r="QMZ5" s="748"/>
      <c r="QNA5" s="748"/>
      <c r="QNB5" s="748"/>
      <c r="QNC5" s="748"/>
      <c r="QND5" s="748"/>
      <c r="QNE5" s="748"/>
      <c r="QNF5" s="748"/>
      <c r="QNG5" s="748"/>
      <c r="QNH5" s="748"/>
      <c r="QNI5" s="748"/>
      <c r="QNJ5" s="748"/>
      <c r="QNK5" s="748"/>
      <c r="QNL5" s="748"/>
      <c r="QNM5" s="748"/>
      <c r="QNN5" s="748"/>
      <c r="QNO5" s="748"/>
      <c r="QNP5" s="747"/>
      <c r="QNQ5" s="748"/>
      <c r="QNR5" s="748"/>
      <c r="QNS5" s="748"/>
      <c r="QNT5" s="748"/>
      <c r="QNU5" s="748"/>
      <c r="QNV5" s="748"/>
      <c r="QNW5" s="748"/>
      <c r="QNX5" s="748"/>
      <c r="QNY5" s="748"/>
      <c r="QNZ5" s="748"/>
      <c r="QOA5" s="748"/>
      <c r="QOB5" s="748"/>
      <c r="QOC5" s="748"/>
      <c r="QOD5" s="748"/>
      <c r="QOE5" s="748"/>
      <c r="QOF5" s="748"/>
      <c r="QOG5" s="748"/>
      <c r="QOH5" s="748"/>
      <c r="QOI5" s="748"/>
      <c r="QOJ5" s="748"/>
      <c r="QOK5" s="748"/>
      <c r="QOL5" s="748"/>
      <c r="QOM5" s="748"/>
      <c r="QON5" s="748"/>
      <c r="QOO5" s="748"/>
      <c r="QOP5" s="748"/>
      <c r="QOQ5" s="748"/>
      <c r="QOR5" s="748"/>
      <c r="QOS5" s="748"/>
      <c r="QOT5" s="748"/>
      <c r="QOU5" s="747"/>
      <c r="QOV5" s="748"/>
      <c r="QOW5" s="748"/>
      <c r="QOX5" s="748"/>
      <c r="QOY5" s="748"/>
      <c r="QOZ5" s="748"/>
      <c r="QPA5" s="748"/>
      <c r="QPB5" s="748"/>
      <c r="QPC5" s="748"/>
      <c r="QPD5" s="748"/>
      <c r="QPE5" s="748"/>
      <c r="QPF5" s="748"/>
      <c r="QPG5" s="748"/>
      <c r="QPH5" s="748"/>
      <c r="QPI5" s="748"/>
      <c r="QPJ5" s="748"/>
      <c r="QPK5" s="748"/>
      <c r="QPL5" s="748"/>
      <c r="QPM5" s="748"/>
      <c r="QPN5" s="748"/>
      <c r="QPO5" s="748"/>
      <c r="QPP5" s="748"/>
      <c r="QPQ5" s="748"/>
      <c r="QPR5" s="748"/>
      <c r="QPS5" s="748"/>
      <c r="QPT5" s="748"/>
      <c r="QPU5" s="748"/>
      <c r="QPV5" s="748"/>
      <c r="QPW5" s="748"/>
      <c r="QPX5" s="748"/>
      <c r="QPY5" s="748"/>
      <c r="QPZ5" s="747"/>
      <c r="QQA5" s="748"/>
      <c r="QQB5" s="748"/>
      <c r="QQC5" s="748"/>
      <c r="QQD5" s="748"/>
      <c r="QQE5" s="748"/>
      <c r="QQF5" s="748"/>
      <c r="QQG5" s="748"/>
      <c r="QQH5" s="748"/>
      <c r="QQI5" s="748"/>
      <c r="QQJ5" s="748"/>
      <c r="QQK5" s="748"/>
      <c r="QQL5" s="748"/>
      <c r="QQM5" s="748"/>
      <c r="QQN5" s="748"/>
      <c r="QQO5" s="748"/>
      <c r="QQP5" s="748"/>
      <c r="QQQ5" s="748"/>
      <c r="QQR5" s="748"/>
      <c r="QQS5" s="748"/>
      <c r="QQT5" s="748"/>
      <c r="QQU5" s="748"/>
      <c r="QQV5" s="748"/>
      <c r="QQW5" s="748"/>
      <c r="QQX5" s="748"/>
      <c r="QQY5" s="748"/>
      <c r="QQZ5" s="748"/>
      <c r="QRA5" s="748"/>
      <c r="QRB5" s="748"/>
      <c r="QRC5" s="748"/>
      <c r="QRD5" s="748"/>
      <c r="QRE5" s="747"/>
      <c r="QRF5" s="748"/>
      <c r="QRG5" s="748"/>
      <c r="QRH5" s="748"/>
      <c r="QRI5" s="748"/>
      <c r="QRJ5" s="748"/>
      <c r="QRK5" s="748"/>
      <c r="QRL5" s="748"/>
      <c r="QRM5" s="748"/>
      <c r="QRN5" s="748"/>
      <c r="QRO5" s="748"/>
      <c r="QRP5" s="748"/>
      <c r="QRQ5" s="748"/>
      <c r="QRR5" s="748"/>
      <c r="QRS5" s="748"/>
      <c r="QRT5" s="748"/>
      <c r="QRU5" s="748"/>
      <c r="QRV5" s="748"/>
      <c r="QRW5" s="748"/>
      <c r="QRX5" s="748"/>
      <c r="QRY5" s="748"/>
      <c r="QRZ5" s="748"/>
      <c r="QSA5" s="748"/>
      <c r="QSB5" s="748"/>
      <c r="QSC5" s="748"/>
      <c r="QSD5" s="748"/>
      <c r="QSE5" s="748"/>
      <c r="QSF5" s="748"/>
      <c r="QSG5" s="748"/>
      <c r="QSH5" s="748"/>
      <c r="QSI5" s="748"/>
      <c r="QSJ5" s="747"/>
      <c r="QSK5" s="748"/>
      <c r="QSL5" s="748"/>
      <c r="QSM5" s="748"/>
      <c r="QSN5" s="748"/>
      <c r="QSO5" s="748"/>
      <c r="QSP5" s="748"/>
      <c r="QSQ5" s="748"/>
      <c r="QSR5" s="748"/>
      <c r="QSS5" s="748"/>
      <c r="QST5" s="748"/>
      <c r="QSU5" s="748"/>
      <c r="QSV5" s="748"/>
      <c r="QSW5" s="748"/>
      <c r="QSX5" s="748"/>
      <c r="QSY5" s="748"/>
      <c r="QSZ5" s="748"/>
      <c r="QTA5" s="748"/>
      <c r="QTB5" s="748"/>
      <c r="QTC5" s="748"/>
      <c r="QTD5" s="748"/>
      <c r="QTE5" s="748"/>
      <c r="QTF5" s="748"/>
      <c r="QTG5" s="748"/>
      <c r="QTH5" s="748"/>
      <c r="QTI5" s="748"/>
      <c r="QTJ5" s="748"/>
      <c r="QTK5" s="748"/>
      <c r="QTL5" s="748"/>
      <c r="QTM5" s="748"/>
      <c r="QTN5" s="748"/>
      <c r="QTO5" s="747"/>
      <c r="QTP5" s="748"/>
      <c r="QTQ5" s="748"/>
      <c r="QTR5" s="748"/>
      <c r="QTS5" s="748"/>
      <c r="QTT5" s="748"/>
      <c r="QTU5" s="748"/>
      <c r="QTV5" s="748"/>
      <c r="QTW5" s="748"/>
      <c r="QTX5" s="748"/>
      <c r="QTY5" s="748"/>
      <c r="QTZ5" s="748"/>
      <c r="QUA5" s="748"/>
      <c r="QUB5" s="748"/>
      <c r="QUC5" s="748"/>
      <c r="QUD5" s="748"/>
      <c r="QUE5" s="748"/>
      <c r="QUF5" s="748"/>
      <c r="QUG5" s="748"/>
      <c r="QUH5" s="748"/>
      <c r="QUI5" s="748"/>
      <c r="QUJ5" s="748"/>
      <c r="QUK5" s="748"/>
      <c r="QUL5" s="748"/>
      <c r="QUM5" s="748"/>
      <c r="QUN5" s="748"/>
      <c r="QUO5" s="748"/>
      <c r="QUP5" s="748"/>
      <c r="QUQ5" s="748"/>
      <c r="QUR5" s="748"/>
      <c r="QUS5" s="748"/>
      <c r="QUT5" s="747"/>
      <c r="QUU5" s="748"/>
      <c r="QUV5" s="748"/>
      <c r="QUW5" s="748"/>
      <c r="QUX5" s="748"/>
      <c r="QUY5" s="748"/>
      <c r="QUZ5" s="748"/>
      <c r="QVA5" s="748"/>
      <c r="QVB5" s="748"/>
      <c r="QVC5" s="748"/>
      <c r="QVD5" s="748"/>
      <c r="QVE5" s="748"/>
      <c r="QVF5" s="748"/>
      <c r="QVG5" s="748"/>
      <c r="QVH5" s="748"/>
      <c r="QVI5" s="748"/>
      <c r="QVJ5" s="748"/>
      <c r="QVK5" s="748"/>
      <c r="QVL5" s="748"/>
      <c r="QVM5" s="748"/>
      <c r="QVN5" s="748"/>
      <c r="QVO5" s="748"/>
      <c r="QVP5" s="748"/>
      <c r="QVQ5" s="748"/>
      <c r="QVR5" s="748"/>
      <c r="QVS5" s="748"/>
      <c r="QVT5" s="748"/>
      <c r="QVU5" s="748"/>
      <c r="QVV5" s="748"/>
      <c r="QVW5" s="748"/>
      <c r="QVX5" s="748"/>
      <c r="QVY5" s="747"/>
      <c r="QVZ5" s="748"/>
      <c r="QWA5" s="748"/>
      <c r="QWB5" s="748"/>
      <c r="QWC5" s="748"/>
      <c r="QWD5" s="748"/>
      <c r="QWE5" s="748"/>
      <c r="QWF5" s="748"/>
      <c r="QWG5" s="748"/>
      <c r="QWH5" s="748"/>
      <c r="QWI5" s="748"/>
      <c r="QWJ5" s="748"/>
      <c r="QWK5" s="748"/>
      <c r="QWL5" s="748"/>
      <c r="QWM5" s="748"/>
      <c r="QWN5" s="748"/>
      <c r="QWO5" s="748"/>
      <c r="QWP5" s="748"/>
      <c r="QWQ5" s="748"/>
      <c r="QWR5" s="748"/>
      <c r="QWS5" s="748"/>
      <c r="QWT5" s="748"/>
      <c r="QWU5" s="748"/>
      <c r="QWV5" s="748"/>
      <c r="QWW5" s="748"/>
      <c r="QWX5" s="748"/>
      <c r="QWY5" s="748"/>
      <c r="QWZ5" s="748"/>
      <c r="QXA5" s="748"/>
      <c r="QXB5" s="748"/>
      <c r="QXC5" s="748"/>
      <c r="QXD5" s="747"/>
      <c r="QXE5" s="748"/>
      <c r="QXF5" s="748"/>
      <c r="QXG5" s="748"/>
      <c r="QXH5" s="748"/>
      <c r="QXI5" s="748"/>
      <c r="QXJ5" s="748"/>
      <c r="QXK5" s="748"/>
      <c r="QXL5" s="748"/>
      <c r="QXM5" s="748"/>
      <c r="QXN5" s="748"/>
      <c r="QXO5" s="748"/>
      <c r="QXP5" s="748"/>
      <c r="QXQ5" s="748"/>
      <c r="QXR5" s="748"/>
      <c r="QXS5" s="748"/>
      <c r="QXT5" s="748"/>
      <c r="QXU5" s="748"/>
      <c r="QXV5" s="748"/>
      <c r="QXW5" s="748"/>
      <c r="QXX5" s="748"/>
      <c r="QXY5" s="748"/>
      <c r="QXZ5" s="748"/>
      <c r="QYA5" s="748"/>
      <c r="QYB5" s="748"/>
      <c r="QYC5" s="748"/>
      <c r="QYD5" s="748"/>
      <c r="QYE5" s="748"/>
      <c r="QYF5" s="748"/>
      <c r="QYG5" s="748"/>
      <c r="QYH5" s="748"/>
      <c r="QYI5" s="747"/>
      <c r="QYJ5" s="748"/>
      <c r="QYK5" s="748"/>
      <c r="QYL5" s="748"/>
      <c r="QYM5" s="748"/>
      <c r="QYN5" s="748"/>
      <c r="QYO5" s="748"/>
      <c r="QYP5" s="748"/>
      <c r="QYQ5" s="748"/>
      <c r="QYR5" s="748"/>
      <c r="QYS5" s="748"/>
      <c r="QYT5" s="748"/>
      <c r="QYU5" s="748"/>
      <c r="QYV5" s="748"/>
      <c r="QYW5" s="748"/>
      <c r="QYX5" s="748"/>
      <c r="QYY5" s="748"/>
      <c r="QYZ5" s="748"/>
      <c r="QZA5" s="748"/>
      <c r="QZB5" s="748"/>
      <c r="QZC5" s="748"/>
      <c r="QZD5" s="748"/>
      <c r="QZE5" s="748"/>
      <c r="QZF5" s="748"/>
      <c r="QZG5" s="748"/>
      <c r="QZH5" s="748"/>
      <c r="QZI5" s="748"/>
      <c r="QZJ5" s="748"/>
      <c r="QZK5" s="748"/>
      <c r="QZL5" s="748"/>
      <c r="QZM5" s="748"/>
      <c r="QZN5" s="747"/>
      <c r="QZO5" s="748"/>
      <c r="QZP5" s="748"/>
      <c r="QZQ5" s="748"/>
      <c r="QZR5" s="748"/>
      <c r="QZS5" s="748"/>
      <c r="QZT5" s="748"/>
      <c r="QZU5" s="748"/>
      <c r="QZV5" s="748"/>
      <c r="QZW5" s="748"/>
      <c r="QZX5" s="748"/>
      <c r="QZY5" s="748"/>
      <c r="QZZ5" s="748"/>
      <c r="RAA5" s="748"/>
      <c r="RAB5" s="748"/>
      <c r="RAC5" s="748"/>
      <c r="RAD5" s="748"/>
      <c r="RAE5" s="748"/>
      <c r="RAF5" s="748"/>
      <c r="RAG5" s="748"/>
      <c r="RAH5" s="748"/>
      <c r="RAI5" s="748"/>
      <c r="RAJ5" s="748"/>
      <c r="RAK5" s="748"/>
      <c r="RAL5" s="748"/>
      <c r="RAM5" s="748"/>
      <c r="RAN5" s="748"/>
      <c r="RAO5" s="748"/>
      <c r="RAP5" s="748"/>
      <c r="RAQ5" s="748"/>
      <c r="RAR5" s="748"/>
      <c r="RAS5" s="747"/>
      <c r="RAT5" s="748"/>
      <c r="RAU5" s="748"/>
      <c r="RAV5" s="748"/>
      <c r="RAW5" s="748"/>
      <c r="RAX5" s="748"/>
      <c r="RAY5" s="748"/>
      <c r="RAZ5" s="748"/>
      <c r="RBA5" s="748"/>
      <c r="RBB5" s="748"/>
      <c r="RBC5" s="748"/>
      <c r="RBD5" s="748"/>
      <c r="RBE5" s="748"/>
      <c r="RBF5" s="748"/>
      <c r="RBG5" s="748"/>
      <c r="RBH5" s="748"/>
      <c r="RBI5" s="748"/>
      <c r="RBJ5" s="748"/>
      <c r="RBK5" s="748"/>
      <c r="RBL5" s="748"/>
      <c r="RBM5" s="748"/>
      <c r="RBN5" s="748"/>
      <c r="RBO5" s="748"/>
      <c r="RBP5" s="748"/>
      <c r="RBQ5" s="748"/>
      <c r="RBR5" s="748"/>
      <c r="RBS5" s="748"/>
      <c r="RBT5" s="748"/>
      <c r="RBU5" s="748"/>
      <c r="RBV5" s="748"/>
      <c r="RBW5" s="748"/>
      <c r="RBX5" s="747"/>
      <c r="RBY5" s="748"/>
      <c r="RBZ5" s="748"/>
      <c r="RCA5" s="748"/>
      <c r="RCB5" s="748"/>
      <c r="RCC5" s="748"/>
      <c r="RCD5" s="748"/>
      <c r="RCE5" s="748"/>
      <c r="RCF5" s="748"/>
      <c r="RCG5" s="748"/>
      <c r="RCH5" s="748"/>
      <c r="RCI5" s="748"/>
      <c r="RCJ5" s="748"/>
      <c r="RCK5" s="748"/>
      <c r="RCL5" s="748"/>
      <c r="RCM5" s="748"/>
      <c r="RCN5" s="748"/>
      <c r="RCO5" s="748"/>
      <c r="RCP5" s="748"/>
      <c r="RCQ5" s="748"/>
      <c r="RCR5" s="748"/>
      <c r="RCS5" s="748"/>
      <c r="RCT5" s="748"/>
      <c r="RCU5" s="748"/>
      <c r="RCV5" s="748"/>
      <c r="RCW5" s="748"/>
      <c r="RCX5" s="748"/>
      <c r="RCY5" s="748"/>
      <c r="RCZ5" s="748"/>
      <c r="RDA5" s="748"/>
      <c r="RDB5" s="748"/>
      <c r="RDC5" s="747"/>
      <c r="RDD5" s="748"/>
      <c r="RDE5" s="748"/>
      <c r="RDF5" s="748"/>
      <c r="RDG5" s="748"/>
      <c r="RDH5" s="748"/>
      <c r="RDI5" s="748"/>
      <c r="RDJ5" s="748"/>
      <c r="RDK5" s="748"/>
      <c r="RDL5" s="748"/>
      <c r="RDM5" s="748"/>
      <c r="RDN5" s="748"/>
      <c r="RDO5" s="748"/>
      <c r="RDP5" s="748"/>
      <c r="RDQ5" s="748"/>
      <c r="RDR5" s="748"/>
      <c r="RDS5" s="748"/>
      <c r="RDT5" s="748"/>
      <c r="RDU5" s="748"/>
      <c r="RDV5" s="748"/>
      <c r="RDW5" s="748"/>
      <c r="RDX5" s="748"/>
      <c r="RDY5" s="748"/>
      <c r="RDZ5" s="748"/>
      <c r="REA5" s="748"/>
      <c r="REB5" s="748"/>
      <c r="REC5" s="748"/>
      <c r="RED5" s="748"/>
      <c r="REE5" s="748"/>
      <c r="REF5" s="748"/>
      <c r="REG5" s="748"/>
      <c r="REH5" s="747"/>
      <c r="REI5" s="748"/>
      <c r="REJ5" s="748"/>
      <c r="REK5" s="748"/>
      <c r="REL5" s="748"/>
      <c r="REM5" s="748"/>
      <c r="REN5" s="748"/>
      <c r="REO5" s="748"/>
      <c r="REP5" s="748"/>
      <c r="REQ5" s="748"/>
      <c r="RER5" s="748"/>
      <c r="RES5" s="748"/>
      <c r="RET5" s="748"/>
      <c r="REU5" s="748"/>
      <c r="REV5" s="748"/>
      <c r="REW5" s="748"/>
      <c r="REX5" s="748"/>
      <c r="REY5" s="748"/>
      <c r="REZ5" s="748"/>
      <c r="RFA5" s="748"/>
      <c r="RFB5" s="748"/>
      <c r="RFC5" s="748"/>
      <c r="RFD5" s="748"/>
      <c r="RFE5" s="748"/>
      <c r="RFF5" s="748"/>
      <c r="RFG5" s="748"/>
      <c r="RFH5" s="748"/>
      <c r="RFI5" s="748"/>
      <c r="RFJ5" s="748"/>
      <c r="RFK5" s="748"/>
      <c r="RFL5" s="748"/>
      <c r="RFM5" s="747"/>
      <c r="RFN5" s="748"/>
      <c r="RFO5" s="748"/>
      <c r="RFP5" s="748"/>
      <c r="RFQ5" s="748"/>
      <c r="RFR5" s="748"/>
      <c r="RFS5" s="748"/>
      <c r="RFT5" s="748"/>
      <c r="RFU5" s="748"/>
      <c r="RFV5" s="748"/>
      <c r="RFW5" s="748"/>
      <c r="RFX5" s="748"/>
      <c r="RFY5" s="748"/>
      <c r="RFZ5" s="748"/>
      <c r="RGA5" s="748"/>
      <c r="RGB5" s="748"/>
      <c r="RGC5" s="748"/>
      <c r="RGD5" s="748"/>
      <c r="RGE5" s="748"/>
      <c r="RGF5" s="748"/>
      <c r="RGG5" s="748"/>
      <c r="RGH5" s="748"/>
      <c r="RGI5" s="748"/>
      <c r="RGJ5" s="748"/>
      <c r="RGK5" s="748"/>
      <c r="RGL5" s="748"/>
      <c r="RGM5" s="748"/>
      <c r="RGN5" s="748"/>
      <c r="RGO5" s="748"/>
      <c r="RGP5" s="748"/>
      <c r="RGQ5" s="748"/>
      <c r="RGR5" s="747"/>
      <c r="RGS5" s="748"/>
      <c r="RGT5" s="748"/>
      <c r="RGU5" s="748"/>
      <c r="RGV5" s="748"/>
      <c r="RGW5" s="748"/>
      <c r="RGX5" s="748"/>
      <c r="RGY5" s="748"/>
      <c r="RGZ5" s="748"/>
      <c r="RHA5" s="748"/>
      <c r="RHB5" s="748"/>
      <c r="RHC5" s="748"/>
      <c r="RHD5" s="748"/>
      <c r="RHE5" s="748"/>
      <c r="RHF5" s="748"/>
      <c r="RHG5" s="748"/>
      <c r="RHH5" s="748"/>
      <c r="RHI5" s="748"/>
      <c r="RHJ5" s="748"/>
      <c r="RHK5" s="748"/>
      <c r="RHL5" s="748"/>
      <c r="RHM5" s="748"/>
      <c r="RHN5" s="748"/>
      <c r="RHO5" s="748"/>
      <c r="RHP5" s="748"/>
      <c r="RHQ5" s="748"/>
      <c r="RHR5" s="748"/>
      <c r="RHS5" s="748"/>
      <c r="RHT5" s="748"/>
      <c r="RHU5" s="748"/>
      <c r="RHV5" s="748"/>
      <c r="RHW5" s="747"/>
      <c r="RHX5" s="748"/>
      <c r="RHY5" s="748"/>
      <c r="RHZ5" s="748"/>
      <c r="RIA5" s="748"/>
      <c r="RIB5" s="748"/>
      <c r="RIC5" s="748"/>
      <c r="RID5" s="748"/>
      <c r="RIE5" s="748"/>
      <c r="RIF5" s="748"/>
      <c r="RIG5" s="748"/>
      <c r="RIH5" s="748"/>
      <c r="RII5" s="748"/>
      <c r="RIJ5" s="748"/>
      <c r="RIK5" s="748"/>
      <c r="RIL5" s="748"/>
      <c r="RIM5" s="748"/>
      <c r="RIN5" s="748"/>
      <c r="RIO5" s="748"/>
      <c r="RIP5" s="748"/>
      <c r="RIQ5" s="748"/>
      <c r="RIR5" s="748"/>
      <c r="RIS5" s="748"/>
      <c r="RIT5" s="748"/>
      <c r="RIU5" s="748"/>
      <c r="RIV5" s="748"/>
      <c r="RIW5" s="748"/>
      <c r="RIX5" s="748"/>
      <c r="RIY5" s="748"/>
      <c r="RIZ5" s="748"/>
      <c r="RJA5" s="748"/>
      <c r="RJB5" s="747"/>
      <c r="RJC5" s="748"/>
      <c r="RJD5" s="748"/>
      <c r="RJE5" s="748"/>
      <c r="RJF5" s="748"/>
      <c r="RJG5" s="748"/>
      <c r="RJH5" s="748"/>
      <c r="RJI5" s="748"/>
      <c r="RJJ5" s="748"/>
      <c r="RJK5" s="748"/>
      <c r="RJL5" s="748"/>
      <c r="RJM5" s="748"/>
      <c r="RJN5" s="748"/>
      <c r="RJO5" s="748"/>
      <c r="RJP5" s="748"/>
      <c r="RJQ5" s="748"/>
      <c r="RJR5" s="748"/>
      <c r="RJS5" s="748"/>
      <c r="RJT5" s="748"/>
      <c r="RJU5" s="748"/>
      <c r="RJV5" s="748"/>
      <c r="RJW5" s="748"/>
      <c r="RJX5" s="748"/>
      <c r="RJY5" s="748"/>
      <c r="RJZ5" s="748"/>
      <c r="RKA5" s="748"/>
      <c r="RKB5" s="748"/>
      <c r="RKC5" s="748"/>
      <c r="RKD5" s="748"/>
      <c r="RKE5" s="748"/>
      <c r="RKF5" s="748"/>
      <c r="RKG5" s="747"/>
      <c r="RKH5" s="748"/>
      <c r="RKI5" s="748"/>
      <c r="RKJ5" s="748"/>
      <c r="RKK5" s="748"/>
      <c r="RKL5" s="748"/>
      <c r="RKM5" s="748"/>
      <c r="RKN5" s="748"/>
      <c r="RKO5" s="748"/>
      <c r="RKP5" s="748"/>
      <c r="RKQ5" s="748"/>
      <c r="RKR5" s="748"/>
      <c r="RKS5" s="748"/>
      <c r="RKT5" s="748"/>
      <c r="RKU5" s="748"/>
      <c r="RKV5" s="748"/>
      <c r="RKW5" s="748"/>
      <c r="RKX5" s="748"/>
      <c r="RKY5" s="748"/>
      <c r="RKZ5" s="748"/>
      <c r="RLA5" s="748"/>
      <c r="RLB5" s="748"/>
      <c r="RLC5" s="748"/>
      <c r="RLD5" s="748"/>
      <c r="RLE5" s="748"/>
      <c r="RLF5" s="748"/>
      <c r="RLG5" s="748"/>
      <c r="RLH5" s="748"/>
      <c r="RLI5" s="748"/>
      <c r="RLJ5" s="748"/>
      <c r="RLK5" s="748"/>
      <c r="RLL5" s="747"/>
      <c r="RLM5" s="748"/>
      <c r="RLN5" s="748"/>
      <c r="RLO5" s="748"/>
      <c r="RLP5" s="748"/>
      <c r="RLQ5" s="748"/>
      <c r="RLR5" s="748"/>
      <c r="RLS5" s="748"/>
      <c r="RLT5" s="748"/>
      <c r="RLU5" s="748"/>
      <c r="RLV5" s="748"/>
      <c r="RLW5" s="748"/>
      <c r="RLX5" s="748"/>
      <c r="RLY5" s="748"/>
      <c r="RLZ5" s="748"/>
      <c r="RMA5" s="748"/>
      <c r="RMB5" s="748"/>
      <c r="RMC5" s="748"/>
      <c r="RMD5" s="748"/>
      <c r="RME5" s="748"/>
      <c r="RMF5" s="748"/>
      <c r="RMG5" s="748"/>
      <c r="RMH5" s="748"/>
      <c r="RMI5" s="748"/>
      <c r="RMJ5" s="748"/>
      <c r="RMK5" s="748"/>
      <c r="RML5" s="748"/>
      <c r="RMM5" s="748"/>
      <c r="RMN5" s="748"/>
      <c r="RMO5" s="748"/>
      <c r="RMP5" s="748"/>
      <c r="RMQ5" s="747"/>
      <c r="RMR5" s="748"/>
      <c r="RMS5" s="748"/>
      <c r="RMT5" s="748"/>
      <c r="RMU5" s="748"/>
      <c r="RMV5" s="748"/>
      <c r="RMW5" s="748"/>
      <c r="RMX5" s="748"/>
      <c r="RMY5" s="748"/>
      <c r="RMZ5" s="748"/>
      <c r="RNA5" s="748"/>
      <c r="RNB5" s="748"/>
      <c r="RNC5" s="748"/>
      <c r="RND5" s="748"/>
      <c r="RNE5" s="748"/>
      <c r="RNF5" s="748"/>
      <c r="RNG5" s="748"/>
      <c r="RNH5" s="748"/>
      <c r="RNI5" s="748"/>
      <c r="RNJ5" s="748"/>
      <c r="RNK5" s="748"/>
      <c r="RNL5" s="748"/>
      <c r="RNM5" s="748"/>
      <c r="RNN5" s="748"/>
      <c r="RNO5" s="748"/>
      <c r="RNP5" s="748"/>
      <c r="RNQ5" s="748"/>
      <c r="RNR5" s="748"/>
      <c r="RNS5" s="748"/>
      <c r="RNT5" s="748"/>
      <c r="RNU5" s="748"/>
      <c r="RNV5" s="747"/>
      <c r="RNW5" s="748"/>
      <c r="RNX5" s="748"/>
      <c r="RNY5" s="748"/>
      <c r="RNZ5" s="748"/>
      <c r="ROA5" s="748"/>
      <c r="ROB5" s="748"/>
      <c r="ROC5" s="748"/>
      <c r="ROD5" s="748"/>
      <c r="ROE5" s="748"/>
      <c r="ROF5" s="748"/>
      <c r="ROG5" s="748"/>
      <c r="ROH5" s="748"/>
      <c r="ROI5" s="748"/>
      <c r="ROJ5" s="748"/>
      <c r="ROK5" s="748"/>
      <c r="ROL5" s="748"/>
      <c r="ROM5" s="748"/>
      <c r="RON5" s="748"/>
      <c r="ROO5" s="748"/>
      <c r="ROP5" s="748"/>
      <c r="ROQ5" s="748"/>
      <c r="ROR5" s="748"/>
      <c r="ROS5" s="748"/>
      <c r="ROT5" s="748"/>
      <c r="ROU5" s="748"/>
      <c r="ROV5" s="748"/>
      <c r="ROW5" s="748"/>
      <c r="ROX5" s="748"/>
      <c r="ROY5" s="748"/>
      <c r="ROZ5" s="748"/>
      <c r="RPA5" s="747"/>
      <c r="RPB5" s="748"/>
      <c r="RPC5" s="748"/>
      <c r="RPD5" s="748"/>
      <c r="RPE5" s="748"/>
      <c r="RPF5" s="748"/>
      <c r="RPG5" s="748"/>
      <c r="RPH5" s="748"/>
      <c r="RPI5" s="748"/>
      <c r="RPJ5" s="748"/>
      <c r="RPK5" s="748"/>
      <c r="RPL5" s="748"/>
      <c r="RPM5" s="748"/>
      <c r="RPN5" s="748"/>
      <c r="RPO5" s="748"/>
      <c r="RPP5" s="748"/>
      <c r="RPQ5" s="748"/>
      <c r="RPR5" s="748"/>
      <c r="RPS5" s="748"/>
      <c r="RPT5" s="748"/>
      <c r="RPU5" s="748"/>
      <c r="RPV5" s="748"/>
      <c r="RPW5" s="748"/>
      <c r="RPX5" s="748"/>
      <c r="RPY5" s="748"/>
      <c r="RPZ5" s="748"/>
      <c r="RQA5" s="748"/>
      <c r="RQB5" s="748"/>
      <c r="RQC5" s="748"/>
      <c r="RQD5" s="748"/>
      <c r="RQE5" s="748"/>
      <c r="RQF5" s="747"/>
      <c r="RQG5" s="748"/>
      <c r="RQH5" s="748"/>
      <c r="RQI5" s="748"/>
      <c r="RQJ5" s="748"/>
      <c r="RQK5" s="748"/>
      <c r="RQL5" s="748"/>
      <c r="RQM5" s="748"/>
      <c r="RQN5" s="748"/>
      <c r="RQO5" s="748"/>
      <c r="RQP5" s="748"/>
      <c r="RQQ5" s="748"/>
      <c r="RQR5" s="748"/>
      <c r="RQS5" s="748"/>
      <c r="RQT5" s="748"/>
      <c r="RQU5" s="748"/>
      <c r="RQV5" s="748"/>
      <c r="RQW5" s="748"/>
      <c r="RQX5" s="748"/>
      <c r="RQY5" s="748"/>
      <c r="RQZ5" s="748"/>
      <c r="RRA5" s="748"/>
      <c r="RRB5" s="748"/>
      <c r="RRC5" s="748"/>
      <c r="RRD5" s="748"/>
      <c r="RRE5" s="748"/>
      <c r="RRF5" s="748"/>
      <c r="RRG5" s="748"/>
      <c r="RRH5" s="748"/>
      <c r="RRI5" s="748"/>
      <c r="RRJ5" s="748"/>
      <c r="RRK5" s="747"/>
      <c r="RRL5" s="748"/>
      <c r="RRM5" s="748"/>
      <c r="RRN5" s="748"/>
      <c r="RRO5" s="748"/>
      <c r="RRP5" s="748"/>
      <c r="RRQ5" s="748"/>
      <c r="RRR5" s="748"/>
      <c r="RRS5" s="748"/>
      <c r="RRT5" s="748"/>
      <c r="RRU5" s="748"/>
      <c r="RRV5" s="748"/>
      <c r="RRW5" s="748"/>
      <c r="RRX5" s="748"/>
      <c r="RRY5" s="748"/>
      <c r="RRZ5" s="748"/>
      <c r="RSA5" s="748"/>
      <c r="RSB5" s="748"/>
      <c r="RSC5" s="748"/>
      <c r="RSD5" s="748"/>
      <c r="RSE5" s="748"/>
      <c r="RSF5" s="748"/>
      <c r="RSG5" s="748"/>
      <c r="RSH5" s="748"/>
      <c r="RSI5" s="748"/>
      <c r="RSJ5" s="748"/>
      <c r="RSK5" s="748"/>
      <c r="RSL5" s="748"/>
      <c r="RSM5" s="748"/>
      <c r="RSN5" s="748"/>
      <c r="RSO5" s="748"/>
      <c r="RSP5" s="747"/>
      <c r="RSQ5" s="748"/>
      <c r="RSR5" s="748"/>
      <c r="RSS5" s="748"/>
      <c r="RST5" s="748"/>
      <c r="RSU5" s="748"/>
      <c r="RSV5" s="748"/>
      <c r="RSW5" s="748"/>
      <c r="RSX5" s="748"/>
      <c r="RSY5" s="748"/>
      <c r="RSZ5" s="748"/>
      <c r="RTA5" s="748"/>
      <c r="RTB5" s="748"/>
      <c r="RTC5" s="748"/>
      <c r="RTD5" s="748"/>
      <c r="RTE5" s="748"/>
      <c r="RTF5" s="748"/>
      <c r="RTG5" s="748"/>
      <c r="RTH5" s="748"/>
      <c r="RTI5" s="748"/>
      <c r="RTJ5" s="748"/>
      <c r="RTK5" s="748"/>
      <c r="RTL5" s="748"/>
      <c r="RTM5" s="748"/>
      <c r="RTN5" s="748"/>
      <c r="RTO5" s="748"/>
      <c r="RTP5" s="748"/>
      <c r="RTQ5" s="748"/>
      <c r="RTR5" s="748"/>
      <c r="RTS5" s="748"/>
      <c r="RTT5" s="748"/>
      <c r="RTU5" s="747"/>
      <c r="RTV5" s="748"/>
      <c r="RTW5" s="748"/>
      <c r="RTX5" s="748"/>
      <c r="RTY5" s="748"/>
      <c r="RTZ5" s="748"/>
      <c r="RUA5" s="748"/>
      <c r="RUB5" s="748"/>
      <c r="RUC5" s="748"/>
      <c r="RUD5" s="748"/>
      <c r="RUE5" s="748"/>
      <c r="RUF5" s="748"/>
      <c r="RUG5" s="748"/>
      <c r="RUH5" s="748"/>
      <c r="RUI5" s="748"/>
      <c r="RUJ5" s="748"/>
      <c r="RUK5" s="748"/>
      <c r="RUL5" s="748"/>
      <c r="RUM5" s="748"/>
      <c r="RUN5" s="748"/>
      <c r="RUO5" s="748"/>
      <c r="RUP5" s="748"/>
      <c r="RUQ5" s="748"/>
      <c r="RUR5" s="748"/>
      <c r="RUS5" s="748"/>
      <c r="RUT5" s="748"/>
      <c r="RUU5" s="748"/>
      <c r="RUV5" s="748"/>
      <c r="RUW5" s="748"/>
      <c r="RUX5" s="748"/>
      <c r="RUY5" s="748"/>
      <c r="RUZ5" s="747"/>
      <c r="RVA5" s="748"/>
      <c r="RVB5" s="748"/>
      <c r="RVC5" s="748"/>
      <c r="RVD5" s="748"/>
      <c r="RVE5" s="748"/>
      <c r="RVF5" s="748"/>
      <c r="RVG5" s="748"/>
      <c r="RVH5" s="748"/>
      <c r="RVI5" s="748"/>
      <c r="RVJ5" s="748"/>
      <c r="RVK5" s="748"/>
      <c r="RVL5" s="748"/>
      <c r="RVM5" s="748"/>
      <c r="RVN5" s="748"/>
      <c r="RVO5" s="748"/>
      <c r="RVP5" s="748"/>
      <c r="RVQ5" s="748"/>
      <c r="RVR5" s="748"/>
      <c r="RVS5" s="748"/>
      <c r="RVT5" s="748"/>
      <c r="RVU5" s="748"/>
      <c r="RVV5" s="748"/>
      <c r="RVW5" s="748"/>
      <c r="RVX5" s="748"/>
      <c r="RVY5" s="748"/>
      <c r="RVZ5" s="748"/>
      <c r="RWA5" s="748"/>
      <c r="RWB5" s="748"/>
      <c r="RWC5" s="748"/>
      <c r="RWD5" s="748"/>
      <c r="RWE5" s="747"/>
      <c r="RWF5" s="748"/>
      <c r="RWG5" s="748"/>
      <c r="RWH5" s="748"/>
      <c r="RWI5" s="748"/>
      <c r="RWJ5" s="748"/>
      <c r="RWK5" s="748"/>
      <c r="RWL5" s="748"/>
      <c r="RWM5" s="748"/>
      <c r="RWN5" s="748"/>
      <c r="RWO5" s="748"/>
      <c r="RWP5" s="748"/>
      <c r="RWQ5" s="748"/>
      <c r="RWR5" s="748"/>
      <c r="RWS5" s="748"/>
      <c r="RWT5" s="748"/>
      <c r="RWU5" s="748"/>
      <c r="RWV5" s="748"/>
      <c r="RWW5" s="748"/>
      <c r="RWX5" s="748"/>
      <c r="RWY5" s="748"/>
      <c r="RWZ5" s="748"/>
      <c r="RXA5" s="748"/>
      <c r="RXB5" s="748"/>
      <c r="RXC5" s="748"/>
      <c r="RXD5" s="748"/>
      <c r="RXE5" s="748"/>
      <c r="RXF5" s="748"/>
      <c r="RXG5" s="748"/>
      <c r="RXH5" s="748"/>
      <c r="RXI5" s="748"/>
      <c r="RXJ5" s="747"/>
      <c r="RXK5" s="748"/>
      <c r="RXL5" s="748"/>
      <c r="RXM5" s="748"/>
      <c r="RXN5" s="748"/>
      <c r="RXO5" s="748"/>
      <c r="RXP5" s="748"/>
      <c r="RXQ5" s="748"/>
      <c r="RXR5" s="748"/>
      <c r="RXS5" s="748"/>
      <c r="RXT5" s="748"/>
      <c r="RXU5" s="748"/>
      <c r="RXV5" s="748"/>
      <c r="RXW5" s="748"/>
      <c r="RXX5" s="748"/>
      <c r="RXY5" s="748"/>
      <c r="RXZ5" s="748"/>
      <c r="RYA5" s="748"/>
      <c r="RYB5" s="748"/>
      <c r="RYC5" s="748"/>
      <c r="RYD5" s="748"/>
      <c r="RYE5" s="748"/>
      <c r="RYF5" s="748"/>
      <c r="RYG5" s="748"/>
      <c r="RYH5" s="748"/>
      <c r="RYI5" s="748"/>
      <c r="RYJ5" s="748"/>
      <c r="RYK5" s="748"/>
      <c r="RYL5" s="748"/>
      <c r="RYM5" s="748"/>
      <c r="RYN5" s="748"/>
      <c r="RYO5" s="747"/>
      <c r="RYP5" s="748"/>
      <c r="RYQ5" s="748"/>
      <c r="RYR5" s="748"/>
      <c r="RYS5" s="748"/>
      <c r="RYT5" s="748"/>
      <c r="RYU5" s="748"/>
      <c r="RYV5" s="748"/>
      <c r="RYW5" s="748"/>
      <c r="RYX5" s="748"/>
      <c r="RYY5" s="748"/>
      <c r="RYZ5" s="748"/>
      <c r="RZA5" s="748"/>
      <c r="RZB5" s="748"/>
      <c r="RZC5" s="748"/>
      <c r="RZD5" s="748"/>
      <c r="RZE5" s="748"/>
      <c r="RZF5" s="748"/>
      <c r="RZG5" s="748"/>
      <c r="RZH5" s="748"/>
      <c r="RZI5" s="748"/>
      <c r="RZJ5" s="748"/>
      <c r="RZK5" s="748"/>
      <c r="RZL5" s="748"/>
      <c r="RZM5" s="748"/>
      <c r="RZN5" s="748"/>
      <c r="RZO5" s="748"/>
      <c r="RZP5" s="748"/>
      <c r="RZQ5" s="748"/>
      <c r="RZR5" s="748"/>
      <c r="RZS5" s="748"/>
      <c r="RZT5" s="747"/>
      <c r="RZU5" s="748"/>
      <c r="RZV5" s="748"/>
      <c r="RZW5" s="748"/>
      <c r="RZX5" s="748"/>
      <c r="RZY5" s="748"/>
      <c r="RZZ5" s="748"/>
      <c r="SAA5" s="748"/>
      <c r="SAB5" s="748"/>
      <c r="SAC5" s="748"/>
      <c r="SAD5" s="748"/>
      <c r="SAE5" s="748"/>
      <c r="SAF5" s="748"/>
      <c r="SAG5" s="748"/>
      <c r="SAH5" s="748"/>
      <c r="SAI5" s="748"/>
      <c r="SAJ5" s="748"/>
      <c r="SAK5" s="748"/>
      <c r="SAL5" s="748"/>
      <c r="SAM5" s="748"/>
      <c r="SAN5" s="748"/>
      <c r="SAO5" s="748"/>
      <c r="SAP5" s="748"/>
      <c r="SAQ5" s="748"/>
      <c r="SAR5" s="748"/>
      <c r="SAS5" s="748"/>
      <c r="SAT5" s="748"/>
      <c r="SAU5" s="748"/>
      <c r="SAV5" s="748"/>
      <c r="SAW5" s="748"/>
      <c r="SAX5" s="748"/>
      <c r="SAY5" s="747"/>
      <c r="SAZ5" s="748"/>
      <c r="SBA5" s="748"/>
      <c r="SBB5" s="748"/>
      <c r="SBC5" s="748"/>
      <c r="SBD5" s="748"/>
      <c r="SBE5" s="748"/>
      <c r="SBF5" s="748"/>
      <c r="SBG5" s="748"/>
      <c r="SBH5" s="748"/>
      <c r="SBI5" s="748"/>
      <c r="SBJ5" s="748"/>
      <c r="SBK5" s="748"/>
      <c r="SBL5" s="748"/>
      <c r="SBM5" s="748"/>
      <c r="SBN5" s="748"/>
      <c r="SBO5" s="748"/>
      <c r="SBP5" s="748"/>
      <c r="SBQ5" s="748"/>
      <c r="SBR5" s="748"/>
      <c r="SBS5" s="748"/>
      <c r="SBT5" s="748"/>
      <c r="SBU5" s="748"/>
      <c r="SBV5" s="748"/>
      <c r="SBW5" s="748"/>
      <c r="SBX5" s="748"/>
      <c r="SBY5" s="748"/>
      <c r="SBZ5" s="748"/>
      <c r="SCA5" s="748"/>
      <c r="SCB5" s="748"/>
      <c r="SCC5" s="748"/>
      <c r="SCD5" s="747"/>
      <c r="SCE5" s="748"/>
      <c r="SCF5" s="748"/>
      <c r="SCG5" s="748"/>
      <c r="SCH5" s="748"/>
      <c r="SCI5" s="748"/>
      <c r="SCJ5" s="748"/>
      <c r="SCK5" s="748"/>
      <c r="SCL5" s="748"/>
      <c r="SCM5" s="748"/>
      <c r="SCN5" s="748"/>
      <c r="SCO5" s="748"/>
      <c r="SCP5" s="748"/>
      <c r="SCQ5" s="748"/>
      <c r="SCR5" s="748"/>
      <c r="SCS5" s="748"/>
      <c r="SCT5" s="748"/>
      <c r="SCU5" s="748"/>
      <c r="SCV5" s="748"/>
      <c r="SCW5" s="748"/>
      <c r="SCX5" s="748"/>
      <c r="SCY5" s="748"/>
      <c r="SCZ5" s="748"/>
      <c r="SDA5" s="748"/>
      <c r="SDB5" s="748"/>
      <c r="SDC5" s="748"/>
      <c r="SDD5" s="748"/>
      <c r="SDE5" s="748"/>
      <c r="SDF5" s="748"/>
      <c r="SDG5" s="748"/>
      <c r="SDH5" s="748"/>
      <c r="SDI5" s="747"/>
      <c r="SDJ5" s="748"/>
      <c r="SDK5" s="748"/>
      <c r="SDL5" s="748"/>
      <c r="SDM5" s="748"/>
      <c r="SDN5" s="748"/>
      <c r="SDO5" s="748"/>
      <c r="SDP5" s="748"/>
      <c r="SDQ5" s="748"/>
      <c r="SDR5" s="748"/>
      <c r="SDS5" s="748"/>
      <c r="SDT5" s="748"/>
      <c r="SDU5" s="748"/>
      <c r="SDV5" s="748"/>
      <c r="SDW5" s="748"/>
      <c r="SDX5" s="748"/>
      <c r="SDY5" s="748"/>
      <c r="SDZ5" s="748"/>
      <c r="SEA5" s="748"/>
      <c r="SEB5" s="748"/>
      <c r="SEC5" s="748"/>
      <c r="SED5" s="748"/>
      <c r="SEE5" s="748"/>
      <c r="SEF5" s="748"/>
      <c r="SEG5" s="748"/>
      <c r="SEH5" s="748"/>
      <c r="SEI5" s="748"/>
      <c r="SEJ5" s="748"/>
      <c r="SEK5" s="748"/>
      <c r="SEL5" s="748"/>
      <c r="SEM5" s="748"/>
      <c r="SEN5" s="747"/>
      <c r="SEO5" s="748"/>
      <c r="SEP5" s="748"/>
      <c r="SEQ5" s="748"/>
      <c r="SER5" s="748"/>
      <c r="SES5" s="748"/>
      <c r="SET5" s="748"/>
      <c r="SEU5" s="748"/>
      <c r="SEV5" s="748"/>
      <c r="SEW5" s="748"/>
      <c r="SEX5" s="748"/>
      <c r="SEY5" s="748"/>
      <c r="SEZ5" s="748"/>
      <c r="SFA5" s="748"/>
      <c r="SFB5" s="748"/>
      <c r="SFC5" s="748"/>
      <c r="SFD5" s="748"/>
      <c r="SFE5" s="748"/>
      <c r="SFF5" s="748"/>
      <c r="SFG5" s="748"/>
      <c r="SFH5" s="748"/>
      <c r="SFI5" s="748"/>
      <c r="SFJ5" s="748"/>
      <c r="SFK5" s="748"/>
      <c r="SFL5" s="748"/>
      <c r="SFM5" s="748"/>
      <c r="SFN5" s="748"/>
      <c r="SFO5" s="748"/>
      <c r="SFP5" s="748"/>
      <c r="SFQ5" s="748"/>
      <c r="SFR5" s="748"/>
      <c r="SFS5" s="747"/>
      <c r="SFT5" s="748"/>
      <c r="SFU5" s="748"/>
      <c r="SFV5" s="748"/>
      <c r="SFW5" s="748"/>
      <c r="SFX5" s="748"/>
      <c r="SFY5" s="748"/>
      <c r="SFZ5" s="748"/>
      <c r="SGA5" s="748"/>
      <c r="SGB5" s="748"/>
      <c r="SGC5" s="748"/>
      <c r="SGD5" s="748"/>
      <c r="SGE5" s="748"/>
      <c r="SGF5" s="748"/>
      <c r="SGG5" s="748"/>
      <c r="SGH5" s="748"/>
      <c r="SGI5" s="748"/>
      <c r="SGJ5" s="748"/>
      <c r="SGK5" s="748"/>
      <c r="SGL5" s="748"/>
      <c r="SGM5" s="748"/>
      <c r="SGN5" s="748"/>
      <c r="SGO5" s="748"/>
      <c r="SGP5" s="748"/>
      <c r="SGQ5" s="748"/>
      <c r="SGR5" s="748"/>
      <c r="SGS5" s="748"/>
      <c r="SGT5" s="748"/>
      <c r="SGU5" s="748"/>
      <c r="SGV5" s="748"/>
      <c r="SGW5" s="748"/>
      <c r="SGX5" s="747"/>
      <c r="SGY5" s="748"/>
      <c r="SGZ5" s="748"/>
      <c r="SHA5" s="748"/>
      <c r="SHB5" s="748"/>
      <c r="SHC5" s="748"/>
      <c r="SHD5" s="748"/>
      <c r="SHE5" s="748"/>
      <c r="SHF5" s="748"/>
      <c r="SHG5" s="748"/>
      <c r="SHH5" s="748"/>
      <c r="SHI5" s="748"/>
      <c r="SHJ5" s="748"/>
      <c r="SHK5" s="748"/>
      <c r="SHL5" s="748"/>
      <c r="SHM5" s="748"/>
      <c r="SHN5" s="748"/>
      <c r="SHO5" s="748"/>
      <c r="SHP5" s="748"/>
      <c r="SHQ5" s="748"/>
      <c r="SHR5" s="748"/>
      <c r="SHS5" s="748"/>
      <c r="SHT5" s="748"/>
      <c r="SHU5" s="748"/>
      <c r="SHV5" s="748"/>
      <c r="SHW5" s="748"/>
      <c r="SHX5" s="748"/>
      <c r="SHY5" s="748"/>
      <c r="SHZ5" s="748"/>
      <c r="SIA5" s="748"/>
      <c r="SIB5" s="748"/>
      <c r="SIC5" s="747"/>
      <c r="SID5" s="748"/>
      <c r="SIE5" s="748"/>
      <c r="SIF5" s="748"/>
      <c r="SIG5" s="748"/>
      <c r="SIH5" s="748"/>
      <c r="SII5" s="748"/>
      <c r="SIJ5" s="748"/>
      <c r="SIK5" s="748"/>
      <c r="SIL5" s="748"/>
      <c r="SIM5" s="748"/>
      <c r="SIN5" s="748"/>
      <c r="SIO5" s="748"/>
      <c r="SIP5" s="748"/>
      <c r="SIQ5" s="748"/>
      <c r="SIR5" s="748"/>
      <c r="SIS5" s="748"/>
      <c r="SIT5" s="748"/>
      <c r="SIU5" s="748"/>
      <c r="SIV5" s="748"/>
      <c r="SIW5" s="748"/>
      <c r="SIX5" s="748"/>
      <c r="SIY5" s="748"/>
      <c r="SIZ5" s="748"/>
      <c r="SJA5" s="748"/>
      <c r="SJB5" s="748"/>
      <c r="SJC5" s="748"/>
      <c r="SJD5" s="748"/>
      <c r="SJE5" s="748"/>
      <c r="SJF5" s="748"/>
      <c r="SJG5" s="748"/>
      <c r="SJH5" s="747"/>
      <c r="SJI5" s="748"/>
      <c r="SJJ5" s="748"/>
      <c r="SJK5" s="748"/>
      <c r="SJL5" s="748"/>
      <c r="SJM5" s="748"/>
      <c r="SJN5" s="748"/>
      <c r="SJO5" s="748"/>
      <c r="SJP5" s="748"/>
      <c r="SJQ5" s="748"/>
      <c r="SJR5" s="748"/>
      <c r="SJS5" s="748"/>
      <c r="SJT5" s="748"/>
      <c r="SJU5" s="748"/>
      <c r="SJV5" s="748"/>
      <c r="SJW5" s="748"/>
      <c r="SJX5" s="748"/>
      <c r="SJY5" s="748"/>
      <c r="SJZ5" s="748"/>
      <c r="SKA5" s="748"/>
      <c r="SKB5" s="748"/>
      <c r="SKC5" s="748"/>
      <c r="SKD5" s="748"/>
      <c r="SKE5" s="748"/>
      <c r="SKF5" s="748"/>
      <c r="SKG5" s="748"/>
      <c r="SKH5" s="748"/>
      <c r="SKI5" s="748"/>
      <c r="SKJ5" s="748"/>
      <c r="SKK5" s="748"/>
      <c r="SKL5" s="748"/>
      <c r="SKM5" s="747"/>
      <c r="SKN5" s="748"/>
      <c r="SKO5" s="748"/>
      <c r="SKP5" s="748"/>
      <c r="SKQ5" s="748"/>
      <c r="SKR5" s="748"/>
      <c r="SKS5" s="748"/>
      <c r="SKT5" s="748"/>
      <c r="SKU5" s="748"/>
      <c r="SKV5" s="748"/>
      <c r="SKW5" s="748"/>
      <c r="SKX5" s="748"/>
      <c r="SKY5" s="748"/>
      <c r="SKZ5" s="748"/>
      <c r="SLA5" s="748"/>
      <c r="SLB5" s="748"/>
      <c r="SLC5" s="748"/>
      <c r="SLD5" s="748"/>
      <c r="SLE5" s="748"/>
      <c r="SLF5" s="748"/>
      <c r="SLG5" s="748"/>
      <c r="SLH5" s="748"/>
      <c r="SLI5" s="748"/>
      <c r="SLJ5" s="748"/>
      <c r="SLK5" s="748"/>
      <c r="SLL5" s="748"/>
      <c r="SLM5" s="748"/>
      <c r="SLN5" s="748"/>
      <c r="SLO5" s="748"/>
      <c r="SLP5" s="748"/>
      <c r="SLQ5" s="748"/>
      <c r="SLR5" s="747"/>
      <c r="SLS5" s="748"/>
      <c r="SLT5" s="748"/>
      <c r="SLU5" s="748"/>
      <c r="SLV5" s="748"/>
      <c r="SLW5" s="748"/>
      <c r="SLX5" s="748"/>
      <c r="SLY5" s="748"/>
      <c r="SLZ5" s="748"/>
      <c r="SMA5" s="748"/>
      <c r="SMB5" s="748"/>
      <c r="SMC5" s="748"/>
      <c r="SMD5" s="748"/>
      <c r="SME5" s="748"/>
      <c r="SMF5" s="748"/>
      <c r="SMG5" s="748"/>
      <c r="SMH5" s="748"/>
      <c r="SMI5" s="748"/>
      <c r="SMJ5" s="748"/>
      <c r="SMK5" s="748"/>
      <c r="SML5" s="748"/>
      <c r="SMM5" s="748"/>
      <c r="SMN5" s="748"/>
      <c r="SMO5" s="748"/>
      <c r="SMP5" s="748"/>
      <c r="SMQ5" s="748"/>
      <c r="SMR5" s="748"/>
      <c r="SMS5" s="748"/>
      <c r="SMT5" s="748"/>
      <c r="SMU5" s="748"/>
      <c r="SMV5" s="748"/>
      <c r="SMW5" s="747"/>
      <c r="SMX5" s="748"/>
      <c r="SMY5" s="748"/>
      <c r="SMZ5" s="748"/>
      <c r="SNA5" s="748"/>
      <c r="SNB5" s="748"/>
      <c r="SNC5" s="748"/>
      <c r="SND5" s="748"/>
      <c r="SNE5" s="748"/>
      <c r="SNF5" s="748"/>
      <c r="SNG5" s="748"/>
      <c r="SNH5" s="748"/>
      <c r="SNI5" s="748"/>
      <c r="SNJ5" s="748"/>
      <c r="SNK5" s="748"/>
      <c r="SNL5" s="748"/>
      <c r="SNM5" s="748"/>
      <c r="SNN5" s="748"/>
      <c r="SNO5" s="748"/>
      <c r="SNP5" s="748"/>
      <c r="SNQ5" s="748"/>
      <c r="SNR5" s="748"/>
      <c r="SNS5" s="748"/>
      <c r="SNT5" s="748"/>
      <c r="SNU5" s="748"/>
      <c r="SNV5" s="748"/>
      <c r="SNW5" s="748"/>
      <c r="SNX5" s="748"/>
      <c r="SNY5" s="748"/>
      <c r="SNZ5" s="748"/>
      <c r="SOA5" s="748"/>
      <c r="SOB5" s="747"/>
      <c r="SOC5" s="748"/>
      <c r="SOD5" s="748"/>
      <c r="SOE5" s="748"/>
      <c r="SOF5" s="748"/>
      <c r="SOG5" s="748"/>
      <c r="SOH5" s="748"/>
      <c r="SOI5" s="748"/>
      <c r="SOJ5" s="748"/>
      <c r="SOK5" s="748"/>
      <c r="SOL5" s="748"/>
      <c r="SOM5" s="748"/>
      <c r="SON5" s="748"/>
      <c r="SOO5" s="748"/>
      <c r="SOP5" s="748"/>
      <c r="SOQ5" s="748"/>
      <c r="SOR5" s="748"/>
      <c r="SOS5" s="748"/>
      <c r="SOT5" s="748"/>
      <c r="SOU5" s="748"/>
      <c r="SOV5" s="748"/>
      <c r="SOW5" s="748"/>
      <c r="SOX5" s="748"/>
      <c r="SOY5" s="748"/>
      <c r="SOZ5" s="748"/>
      <c r="SPA5" s="748"/>
      <c r="SPB5" s="748"/>
      <c r="SPC5" s="748"/>
      <c r="SPD5" s="748"/>
      <c r="SPE5" s="748"/>
      <c r="SPF5" s="748"/>
      <c r="SPG5" s="747"/>
      <c r="SPH5" s="748"/>
      <c r="SPI5" s="748"/>
      <c r="SPJ5" s="748"/>
      <c r="SPK5" s="748"/>
      <c r="SPL5" s="748"/>
      <c r="SPM5" s="748"/>
      <c r="SPN5" s="748"/>
      <c r="SPO5" s="748"/>
      <c r="SPP5" s="748"/>
      <c r="SPQ5" s="748"/>
      <c r="SPR5" s="748"/>
      <c r="SPS5" s="748"/>
      <c r="SPT5" s="748"/>
      <c r="SPU5" s="748"/>
      <c r="SPV5" s="748"/>
      <c r="SPW5" s="748"/>
      <c r="SPX5" s="748"/>
      <c r="SPY5" s="748"/>
      <c r="SPZ5" s="748"/>
      <c r="SQA5" s="748"/>
      <c r="SQB5" s="748"/>
      <c r="SQC5" s="748"/>
      <c r="SQD5" s="748"/>
      <c r="SQE5" s="748"/>
      <c r="SQF5" s="748"/>
      <c r="SQG5" s="748"/>
      <c r="SQH5" s="748"/>
      <c r="SQI5" s="748"/>
      <c r="SQJ5" s="748"/>
      <c r="SQK5" s="748"/>
      <c r="SQL5" s="747"/>
      <c r="SQM5" s="748"/>
      <c r="SQN5" s="748"/>
      <c r="SQO5" s="748"/>
      <c r="SQP5" s="748"/>
      <c r="SQQ5" s="748"/>
      <c r="SQR5" s="748"/>
      <c r="SQS5" s="748"/>
      <c r="SQT5" s="748"/>
      <c r="SQU5" s="748"/>
      <c r="SQV5" s="748"/>
      <c r="SQW5" s="748"/>
      <c r="SQX5" s="748"/>
      <c r="SQY5" s="748"/>
      <c r="SQZ5" s="748"/>
      <c r="SRA5" s="748"/>
      <c r="SRB5" s="748"/>
      <c r="SRC5" s="748"/>
      <c r="SRD5" s="748"/>
      <c r="SRE5" s="748"/>
      <c r="SRF5" s="748"/>
      <c r="SRG5" s="748"/>
      <c r="SRH5" s="748"/>
      <c r="SRI5" s="748"/>
      <c r="SRJ5" s="748"/>
      <c r="SRK5" s="748"/>
      <c r="SRL5" s="748"/>
      <c r="SRM5" s="748"/>
      <c r="SRN5" s="748"/>
      <c r="SRO5" s="748"/>
      <c r="SRP5" s="748"/>
      <c r="SRQ5" s="747"/>
      <c r="SRR5" s="748"/>
      <c r="SRS5" s="748"/>
      <c r="SRT5" s="748"/>
      <c r="SRU5" s="748"/>
      <c r="SRV5" s="748"/>
      <c r="SRW5" s="748"/>
      <c r="SRX5" s="748"/>
      <c r="SRY5" s="748"/>
      <c r="SRZ5" s="748"/>
      <c r="SSA5" s="748"/>
      <c r="SSB5" s="748"/>
      <c r="SSC5" s="748"/>
      <c r="SSD5" s="748"/>
      <c r="SSE5" s="748"/>
      <c r="SSF5" s="748"/>
      <c r="SSG5" s="748"/>
      <c r="SSH5" s="748"/>
      <c r="SSI5" s="748"/>
      <c r="SSJ5" s="748"/>
      <c r="SSK5" s="748"/>
      <c r="SSL5" s="748"/>
      <c r="SSM5" s="748"/>
      <c r="SSN5" s="748"/>
      <c r="SSO5" s="748"/>
      <c r="SSP5" s="748"/>
      <c r="SSQ5" s="748"/>
      <c r="SSR5" s="748"/>
      <c r="SSS5" s="748"/>
      <c r="SST5" s="748"/>
      <c r="SSU5" s="748"/>
      <c r="SSV5" s="747"/>
      <c r="SSW5" s="748"/>
      <c r="SSX5" s="748"/>
      <c r="SSY5" s="748"/>
      <c r="SSZ5" s="748"/>
      <c r="STA5" s="748"/>
      <c r="STB5" s="748"/>
      <c r="STC5" s="748"/>
      <c r="STD5" s="748"/>
      <c r="STE5" s="748"/>
      <c r="STF5" s="748"/>
      <c r="STG5" s="748"/>
      <c r="STH5" s="748"/>
      <c r="STI5" s="748"/>
      <c r="STJ5" s="748"/>
      <c r="STK5" s="748"/>
      <c r="STL5" s="748"/>
      <c r="STM5" s="748"/>
      <c r="STN5" s="748"/>
      <c r="STO5" s="748"/>
      <c r="STP5" s="748"/>
      <c r="STQ5" s="748"/>
      <c r="STR5" s="748"/>
      <c r="STS5" s="748"/>
      <c r="STT5" s="748"/>
      <c r="STU5" s="748"/>
      <c r="STV5" s="748"/>
      <c r="STW5" s="748"/>
      <c r="STX5" s="748"/>
      <c r="STY5" s="748"/>
      <c r="STZ5" s="748"/>
      <c r="SUA5" s="747"/>
      <c r="SUB5" s="748"/>
      <c r="SUC5" s="748"/>
      <c r="SUD5" s="748"/>
      <c r="SUE5" s="748"/>
      <c r="SUF5" s="748"/>
      <c r="SUG5" s="748"/>
      <c r="SUH5" s="748"/>
      <c r="SUI5" s="748"/>
      <c r="SUJ5" s="748"/>
      <c r="SUK5" s="748"/>
      <c r="SUL5" s="748"/>
      <c r="SUM5" s="748"/>
      <c r="SUN5" s="748"/>
      <c r="SUO5" s="748"/>
      <c r="SUP5" s="748"/>
      <c r="SUQ5" s="748"/>
      <c r="SUR5" s="748"/>
      <c r="SUS5" s="748"/>
      <c r="SUT5" s="748"/>
      <c r="SUU5" s="748"/>
      <c r="SUV5" s="748"/>
      <c r="SUW5" s="748"/>
      <c r="SUX5" s="748"/>
      <c r="SUY5" s="748"/>
      <c r="SUZ5" s="748"/>
      <c r="SVA5" s="748"/>
      <c r="SVB5" s="748"/>
      <c r="SVC5" s="748"/>
      <c r="SVD5" s="748"/>
      <c r="SVE5" s="748"/>
      <c r="SVF5" s="747"/>
      <c r="SVG5" s="748"/>
      <c r="SVH5" s="748"/>
      <c r="SVI5" s="748"/>
      <c r="SVJ5" s="748"/>
      <c r="SVK5" s="748"/>
      <c r="SVL5" s="748"/>
      <c r="SVM5" s="748"/>
      <c r="SVN5" s="748"/>
      <c r="SVO5" s="748"/>
      <c r="SVP5" s="748"/>
      <c r="SVQ5" s="748"/>
      <c r="SVR5" s="748"/>
      <c r="SVS5" s="748"/>
      <c r="SVT5" s="748"/>
      <c r="SVU5" s="748"/>
      <c r="SVV5" s="748"/>
      <c r="SVW5" s="748"/>
      <c r="SVX5" s="748"/>
      <c r="SVY5" s="748"/>
      <c r="SVZ5" s="748"/>
      <c r="SWA5" s="748"/>
      <c r="SWB5" s="748"/>
      <c r="SWC5" s="748"/>
      <c r="SWD5" s="748"/>
      <c r="SWE5" s="748"/>
      <c r="SWF5" s="748"/>
      <c r="SWG5" s="748"/>
      <c r="SWH5" s="748"/>
      <c r="SWI5" s="748"/>
      <c r="SWJ5" s="748"/>
      <c r="SWK5" s="747"/>
      <c r="SWL5" s="748"/>
      <c r="SWM5" s="748"/>
      <c r="SWN5" s="748"/>
      <c r="SWO5" s="748"/>
      <c r="SWP5" s="748"/>
      <c r="SWQ5" s="748"/>
      <c r="SWR5" s="748"/>
      <c r="SWS5" s="748"/>
      <c r="SWT5" s="748"/>
      <c r="SWU5" s="748"/>
      <c r="SWV5" s="748"/>
      <c r="SWW5" s="748"/>
      <c r="SWX5" s="748"/>
      <c r="SWY5" s="748"/>
      <c r="SWZ5" s="748"/>
      <c r="SXA5" s="748"/>
      <c r="SXB5" s="748"/>
      <c r="SXC5" s="748"/>
      <c r="SXD5" s="748"/>
      <c r="SXE5" s="748"/>
      <c r="SXF5" s="748"/>
      <c r="SXG5" s="748"/>
      <c r="SXH5" s="748"/>
      <c r="SXI5" s="748"/>
      <c r="SXJ5" s="748"/>
      <c r="SXK5" s="748"/>
      <c r="SXL5" s="748"/>
      <c r="SXM5" s="748"/>
      <c r="SXN5" s="748"/>
      <c r="SXO5" s="748"/>
      <c r="SXP5" s="747"/>
      <c r="SXQ5" s="748"/>
      <c r="SXR5" s="748"/>
      <c r="SXS5" s="748"/>
      <c r="SXT5" s="748"/>
      <c r="SXU5" s="748"/>
      <c r="SXV5" s="748"/>
      <c r="SXW5" s="748"/>
      <c r="SXX5" s="748"/>
      <c r="SXY5" s="748"/>
      <c r="SXZ5" s="748"/>
      <c r="SYA5" s="748"/>
      <c r="SYB5" s="748"/>
      <c r="SYC5" s="748"/>
      <c r="SYD5" s="748"/>
      <c r="SYE5" s="748"/>
      <c r="SYF5" s="748"/>
      <c r="SYG5" s="748"/>
      <c r="SYH5" s="748"/>
      <c r="SYI5" s="748"/>
      <c r="SYJ5" s="748"/>
      <c r="SYK5" s="748"/>
      <c r="SYL5" s="748"/>
      <c r="SYM5" s="748"/>
      <c r="SYN5" s="748"/>
      <c r="SYO5" s="748"/>
      <c r="SYP5" s="748"/>
      <c r="SYQ5" s="748"/>
      <c r="SYR5" s="748"/>
      <c r="SYS5" s="748"/>
      <c r="SYT5" s="748"/>
      <c r="SYU5" s="747"/>
      <c r="SYV5" s="748"/>
      <c r="SYW5" s="748"/>
      <c r="SYX5" s="748"/>
      <c r="SYY5" s="748"/>
      <c r="SYZ5" s="748"/>
      <c r="SZA5" s="748"/>
      <c r="SZB5" s="748"/>
      <c r="SZC5" s="748"/>
      <c r="SZD5" s="748"/>
      <c r="SZE5" s="748"/>
      <c r="SZF5" s="748"/>
      <c r="SZG5" s="748"/>
      <c r="SZH5" s="748"/>
      <c r="SZI5" s="748"/>
      <c r="SZJ5" s="748"/>
      <c r="SZK5" s="748"/>
      <c r="SZL5" s="748"/>
      <c r="SZM5" s="748"/>
      <c r="SZN5" s="748"/>
      <c r="SZO5" s="748"/>
      <c r="SZP5" s="748"/>
      <c r="SZQ5" s="748"/>
      <c r="SZR5" s="748"/>
      <c r="SZS5" s="748"/>
      <c r="SZT5" s="748"/>
      <c r="SZU5" s="748"/>
      <c r="SZV5" s="748"/>
      <c r="SZW5" s="748"/>
      <c r="SZX5" s="748"/>
      <c r="SZY5" s="748"/>
      <c r="SZZ5" s="747"/>
      <c r="TAA5" s="748"/>
      <c r="TAB5" s="748"/>
      <c r="TAC5" s="748"/>
      <c r="TAD5" s="748"/>
      <c r="TAE5" s="748"/>
      <c r="TAF5" s="748"/>
      <c r="TAG5" s="748"/>
      <c r="TAH5" s="748"/>
      <c r="TAI5" s="748"/>
      <c r="TAJ5" s="748"/>
      <c r="TAK5" s="748"/>
      <c r="TAL5" s="748"/>
      <c r="TAM5" s="748"/>
      <c r="TAN5" s="748"/>
      <c r="TAO5" s="748"/>
      <c r="TAP5" s="748"/>
      <c r="TAQ5" s="748"/>
      <c r="TAR5" s="748"/>
      <c r="TAS5" s="748"/>
      <c r="TAT5" s="748"/>
      <c r="TAU5" s="748"/>
      <c r="TAV5" s="748"/>
      <c r="TAW5" s="748"/>
      <c r="TAX5" s="748"/>
      <c r="TAY5" s="748"/>
      <c r="TAZ5" s="748"/>
      <c r="TBA5" s="748"/>
      <c r="TBB5" s="748"/>
      <c r="TBC5" s="748"/>
      <c r="TBD5" s="748"/>
      <c r="TBE5" s="747"/>
      <c r="TBF5" s="748"/>
      <c r="TBG5" s="748"/>
      <c r="TBH5" s="748"/>
      <c r="TBI5" s="748"/>
      <c r="TBJ5" s="748"/>
      <c r="TBK5" s="748"/>
      <c r="TBL5" s="748"/>
      <c r="TBM5" s="748"/>
      <c r="TBN5" s="748"/>
      <c r="TBO5" s="748"/>
      <c r="TBP5" s="748"/>
      <c r="TBQ5" s="748"/>
      <c r="TBR5" s="748"/>
      <c r="TBS5" s="748"/>
      <c r="TBT5" s="748"/>
      <c r="TBU5" s="748"/>
      <c r="TBV5" s="748"/>
      <c r="TBW5" s="748"/>
      <c r="TBX5" s="748"/>
      <c r="TBY5" s="748"/>
      <c r="TBZ5" s="748"/>
      <c r="TCA5" s="748"/>
      <c r="TCB5" s="748"/>
      <c r="TCC5" s="748"/>
      <c r="TCD5" s="748"/>
      <c r="TCE5" s="748"/>
      <c r="TCF5" s="748"/>
      <c r="TCG5" s="748"/>
      <c r="TCH5" s="748"/>
      <c r="TCI5" s="748"/>
      <c r="TCJ5" s="747"/>
      <c r="TCK5" s="748"/>
      <c r="TCL5" s="748"/>
      <c r="TCM5" s="748"/>
      <c r="TCN5" s="748"/>
      <c r="TCO5" s="748"/>
      <c r="TCP5" s="748"/>
      <c r="TCQ5" s="748"/>
      <c r="TCR5" s="748"/>
      <c r="TCS5" s="748"/>
      <c r="TCT5" s="748"/>
      <c r="TCU5" s="748"/>
      <c r="TCV5" s="748"/>
      <c r="TCW5" s="748"/>
      <c r="TCX5" s="748"/>
      <c r="TCY5" s="748"/>
      <c r="TCZ5" s="748"/>
      <c r="TDA5" s="748"/>
      <c r="TDB5" s="748"/>
      <c r="TDC5" s="748"/>
      <c r="TDD5" s="748"/>
      <c r="TDE5" s="748"/>
      <c r="TDF5" s="748"/>
      <c r="TDG5" s="748"/>
      <c r="TDH5" s="748"/>
      <c r="TDI5" s="748"/>
      <c r="TDJ5" s="748"/>
      <c r="TDK5" s="748"/>
      <c r="TDL5" s="748"/>
      <c r="TDM5" s="748"/>
      <c r="TDN5" s="748"/>
      <c r="TDO5" s="747"/>
      <c r="TDP5" s="748"/>
      <c r="TDQ5" s="748"/>
      <c r="TDR5" s="748"/>
      <c r="TDS5" s="748"/>
      <c r="TDT5" s="748"/>
      <c r="TDU5" s="748"/>
      <c r="TDV5" s="748"/>
      <c r="TDW5" s="748"/>
      <c r="TDX5" s="748"/>
      <c r="TDY5" s="748"/>
      <c r="TDZ5" s="748"/>
      <c r="TEA5" s="748"/>
      <c r="TEB5" s="748"/>
      <c r="TEC5" s="748"/>
      <c r="TED5" s="748"/>
      <c r="TEE5" s="748"/>
      <c r="TEF5" s="748"/>
      <c r="TEG5" s="748"/>
      <c r="TEH5" s="748"/>
      <c r="TEI5" s="748"/>
      <c r="TEJ5" s="748"/>
      <c r="TEK5" s="748"/>
      <c r="TEL5" s="748"/>
      <c r="TEM5" s="748"/>
      <c r="TEN5" s="748"/>
      <c r="TEO5" s="748"/>
      <c r="TEP5" s="748"/>
      <c r="TEQ5" s="748"/>
      <c r="TER5" s="748"/>
      <c r="TES5" s="748"/>
      <c r="TET5" s="747"/>
      <c r="TEU5" s="748"/>
      <c r="TEV5" s="748"/>
      <c r="TEW5" s="748"/>
      <c r="TEX5" s="748"/>
      <c r="TEY5" s="748"/>
      <c r="TEZ5" s="748"/>
      <c r="TFA5" s="748"/>
      <c r="TFB5" s="748"/>
      <c r="TFC5" s="748"/>
      <c r="TFD5" s="748"/>
      <c r="TFE5" s="748"/>
      <c r="TFF5" s="748"/>
      <c r="TFG5" s="748"/>
      <c r="TFH5" s="748"/>
      <c r="TFI5" s="748"/>
      <c r="TFJ5" s="748"/>
      <c r="TFK5" s="748"/>
      <c r="TFL5" s="748"/>
      <c r="TFM5" s="748"/>
      <c r="TFN5" s="748"/>
      <c r="TFO5" s="748"/>
      <c r="TFP5" s="748"/>
      <c r="TFQ5" s="748"/>
      <c r="TFR5" s="748"/>
      <c r="TFS5" s="748"/>
      <c r="TFT5" s="748"/>
      <c r="TFU5" s="748"/>
      <c r="TFV5" s="748"/>
      <c r="TFW5" s="748"/>
      <c r="TFX5" s="748"/>
      <c r="TFY5" s="747"/>
      <c r="TFZ5" s="748"/>
      <c r="TGA5" s="748"/>
      <c r="TGB5" s="748"/>
      <c r="TGC5" s="748"/>
      <c r="TGD5" s="748"/>
      <c r="TGE5" s="748"/>
      <c r="TGF5" s="748"/>
      <c r="TGG5" s="748"/>
      <c r="TGH5" s="748"/>
      <c r="TGI5" s="748"/>
      <c r="TGJ5" s="748"/>
      <c r="TGK5" s="748"/>
      <c r="TGL5" s="748"/>
      <c r="TGM5" s="748"/>
      <c r="TGN5" s="748"/>
      <c r="TGO5" s="748"/>
      <c r="TGP5" s="748"/>
      <c r="TGQ5" s="748"/>
      <c r="TGR5" s="748"/>
      <c r="TGS5" s="748"/>
      <c r="TGT5" s="748"/>
      <c r="TGU5" s="748"/>
      <c r="TGV5" s="748"/>
      <c r="TGW5" s="748"/>
      <c r="TGX5" s="748"/>
      <c r="TGY5" s="748"/>
      <c r="TGZ5" s="748"/>
      <c r="THA5" s="748"/>
      <c r="THB5" s="748"/>
      <c r="THC5" s="748"/>
      <c r="THD5" s="747"/>
      <c r="THE5" s="748"/>
      <c r="THF5" s="748"/>
      <c r="THG5" s="748"/>
      <c r="THH5" s="748"/>
      <c r="THI5" s="748"/>
      <c r="THJ5" s="748"/>
      <c r="THK5" s="748"/>
      <c r="THL5" s="748"/>
      <c r="THM5" s="748"/>
      <c r="THN5" s="748"/>
      <c r="THO5" s="748"/>
      <c r="THP5" s="748"/>
      <c r="THQ5" s="748"/>
      <c r="THR5" s="748"/>
      <c r="THS5" s="748"/>
      <c r="THT5" s="748"/>
      <c r="THU5" s="748"/>
      <c r="THV5" s="748"/>
      <c r="THW5" s="748"/>
      <c r="THX5" s="748"/>
      <c r="THY5" s="748"/>
      <c r="THZ5" s="748"/>
      <c r="TIA5" s="748"/>
      <c r="TIB5" s="748"/>
      <c r="TIC5" s="748"/>
      <c r="TID5" s="748"/>
      <c r="TIE5" s="748"/>
      <c r="TIF5" s="748"/>
      <c r="TIG5" s="748"/>
      <c r="TIH5" s="748"/>
      <c r="TII5" s="747"/>
      <c r="TIJ5" s="748"/>
      <c r="TIK5" s="748"/>
      <c r="TIL5" s="748"/>
      <c r="TIM5" s="748"/>
      <c r="TIN5" s="748"/>
      <c r="TIO5" s="748"/>
      <c r="TIP5" s="748"/>
      <c r="TIQ5" s="748"/>
      <c r="TIR5" s="748"/>
      <c r="TIS5" s="748"/>
      <c r="TIT5" s="748"/>
      <c r="TIU5" s="748"/>
      <c r="TIV5" s="748"/>
      <c r="TIW5" s="748"/>
      <c r="TIX5" s="748"/>
      <c r="TIY5" s="748"/>
      <c r="TIZ5" s="748"/>
      <c r="TJA5" s="748"/>
      <c r="TJB5" s="748"/>
      <c r="TJC5" s="748"/>
      <c r="TJD5" s="748"/>
      <c r="TJE5" s="748"/>
      <c r="TJF5" s="748"/>
      <c r="TJG5" s="748"/>
      <c r="TJH5" s="748"/>
      <c r="TJI5" s="748"/>
      <c r="TJJ5" s="748"/>
      <c r="TJK5" s="748"/>
      <c r="TJL5" s="748"/>
      <c r="TJM5" s="748"/>
      <c r="TJN5" s="747"/>
      <c r="TJO5" s="748"/>
      <c r="TJP5" s="748"/>
      <c r="TJQ5" s="748"/>
      <c r="TJR5" s="748"/>
      <c r="TJS5" s="748"/>
      <c r="TJT5" s="748"/>
      <c r="TJU5" s="748"/>
      <c r="TJV5" s="748"/>
      <c r="TJW5" s="748"/>
      <c r="TJX5" s="748"/>
      <c r="TJY5" s="748"/>
      <c r="TJZ5" s="748"/>
      <c r="TKA5" s="748"/>
      <c r="TKB5" s="748"/>
      <c r="TKC5" s="748"/>
      <c r="TKD5" s="748"/>
      <c r="TKE5" s="748"/>
      <c r="TKF5" s="748"/>
      <c r="TKG5" s="748"/>
      <c r="TKH5" s="748"/>
      <c r="TKI5" s="748"/>
      <c r="TKJ5" s="748"/>
      <c r="TKK5" s="748"/>
      <c r="TKL5" s="748"/>
      <c r="TKM5" s="748"/>
      <c r="TKN5" s="748"/>
      <c r="TKO5" s="748"/>
      <c r="TKP5" s="748"/>
      <c r="TKQ5" s="748"/>
      <c r="TKR5" s="748"/>
      <c r="TKS5" s="747"/>
      <c r="TKT5" s="748"/>
      <c r="TKU5" s="748"/>
      <c r="TKV5" s="748"/>
      <c r="TKW5" s="748"/>
      <c r="TKX5" s="748"/>
      <c r="TKY5" s="748"/>
      <c r="TKZ5" s="748"/>
      <c r="TLA5" s="748"/>
      <c r="TLB5" s="748"/>
      <c r="TLC5" s="748"/>
      <c r="TLD5" s="748"/>
      <c r="TLE5" s="748"/>
      <c r="TLF5" s="748"/>
      <c r="TLG5" s="748"/>
      <c r="TLH5" s="748"/>
      <c r="TLI5" s="748"/>
      <c r="TLJ5" s="748"/>
      <c r="TLK5" s="748"/>
      <c r="TLL5" s="748"/>
      <c r="TLM5" s="748"/>
      <c r="TLN5" s="748"/>
      <c r="TLO5" s="748"/>
      <c r="TLP5" s="748"/>
      <c r="TLQ5" s="748"/>
      <c r="TLR5" s="748"/>
      <c r="TLS5" s="748"/>
      <c r="TLT5" s="748"/>
      <c r="TLU5" s="748"/>
      <c r="TLV5" s="748"/>
      <c r="TLW5" s="748"/>
      <c r="TLX5" s="747"/>
      <c r="TLY5" s="748"/>
      <c r="TLZ5" s="748"/>
      <c r="TMA5" s="748"/>
      <c r="TMB5" s="748"/>
      <c r="TMC5" s="748"/>
      <c r="TMD5" s="748"/>
      <c r="TME5" s="748"/>
      <c r="TMF5" s="748"/>
      <c r="TMG5" s="748"/>
      <c r="TMH5" s="748"/>
      <c r="TMI5" s="748"/>
      <c r="TMJ5" s="748"/>
      <c r="TMK5" s="748"/>
      <c r="TML5" s="748"/>
      <c r="TMM5" s="748"/>
      <c r="TMN5" s="748"/>
      <c r="TMO5" s="748"/>
      <c r="TMP5" s="748"/>
      <c r="TMQ5" s="748"/>
      <c r="TMR5" s="748"/>
      <c r="TMS5" s="748"/>
      <c r="TMT5" s="748"/>
      <c r="TMU5" s="748"/>
      <c r="TMV5" s="748"/>
      <c r="TMW5" s="748"/>
      <c r="TMX5" s="748"/>
      <c r="TMY5" s="748"/>
      <c r="TMZ5" s="748"/>
      <c r="TNA5" s="748"/>
      <c r="TNB5" s="748"/>
      <c r="TNC5" s="747"/>
      <c r="TND5" s="748"/>
      <c r="TNE5" s="748"/>
      <c r="TNF5" s="748"/>
      <c r="TNG5" s="748"/>
      <c r="TNH5" s="748"/>
      <c r="TNI5" s="748"/>
      <c r="TNJ5" s="748"/>
      <c r="TNK5" s="748"/>
      <c r="TNL5" s="748"/>
      <c r="TNM5" s="748"/>
      <c r="TNN5" s="748"/>
      <c r="TNO5" s="748"/>
      <c r="TNP5" s="748"/>
      <c r="TNQ5" s="748"/>
      <c r="TNR5" s="748"/>
      <c r="TNS5" s="748"/>
      <c r="TNT5" s="748"/>
      <c r="TNU5" s="748"/>
      <c r="TNV5" s="748"/>
      <c r="TNW5" s="748"/>
      <c r="TNX5" s="748"/>
      <c r="TNY5" s="748"/>
      <c r="TNZ5" s="748"/>
      <c r="TOA5" s="748"/>
      <c r="TOB5" s="748"/>
      <c r="TOC5" s="748"/>
      <c r="TOD5" s="748"/>
      <c r="TOE5" s="748"/>
      <c r="TOF5" s="748"/>
      <c r="TOG5" s="748"/>
      <c r="TOH5" s="747"/>
      <c r="TOI5" s="748"/>
      <c r="TOJ5" s="748"/>
      <c r="TOK5" s="748"/>
      <c r="TOL5" s="748"/>
      <c r="TOM5" s="748"/>
      <c r="TON5" s="748"/>
      <c r="TOO5" s="748"/>
      <c r="TOP5" s="748"/>
      <c r="TOQ5" s="748"/>
      <c r="TOR5" s="748"/>
      <c r="TOS5" s="748"/>
      <c r="TOT5" s="748"/>
      <c r="TOU5" s="748"/>
      <c r="TOV5" s="748"/>
      <c r="TOW5" s="748"/>
      <c r="TOX5" s="748"/>
      <c r="TOY5" s="748"/>
      <c r="TOZ5" s="748"/>
      <c r="TPA5" s="748"/>
      <c r="TPB5" s="748"/>
      <c r="TPC5" s="748"/>
      <c r="TPD5" s="748"/>
      <c r="TPE5" s="748"/>
      <c r="TPF5" s="748"/>
      <c r="TPG5" s="748"/>
      <c r="TPH5" s="748"/>
      <c r="TPI5" s="748"/>
      <c r="TPJ5" s="748"/>
      <c r="TPK5" s="748"/>
      <c r="TPL5" s="748"/>
      <c r="TPM5" s="747"/>
      <c r="TPN5" s="748"/>
      <c r="TPO5" s="748"/>
      <c r="TPP5" s="748"/>
      <c r="TPQ5" s="748"/>
      <c r="TPR5" s="748"/>
      <c r="TPS5" s="748"/>
      <c r="TPT5" s="748"/>
      <c r="TPU5" s="748"/>
      <c r="TPV5" s="748"/>
      <c r="TPW5" s="748"/>
      <c r="TPX5" s="748"/>
      <c r="TPY5" s="748"/>
      <c r="TPZ5" s="748"/>
      <c r="TQA5" s="748"/>
      <c r="TQB5" s="748"/>
      <c r="TQC5" s="748"/>
      <c r="TQD5" s="748"/>
      <c r="TQE5" s="748"/>
      <c r="TQF5" s="748"/>
      <c r="TQG5" s="748"/>
      <c r="TQH5" s="748"/>
      <c r="TQI5" s="748"/>
      <c r="TQJ5" s="748"/>
      <c r="TQK5" s="748"/>
      <c r="TQL5" s="748"/>
      <c r="TQM5" s="748"/>
      <c r="TQN5" s="748"/>
      <c r="TQO5" s="748"/>
      <c r="TQP5" s="748"/>
      <c r="TQQ5" s="748"/>
      <c r="TQR5" s="747"/>
      <c r="TQS5" s="748"/>
      <c r="TQT5" s="748"/>
      <c r="TQU5" s="748"/>
      <c r="TQV5" s="748"/>
      <c r="TQW5" s="748"/>
      <c r="TQX5" s="748"/>
      <c r="TQY5" s="748"/>
      <c r="TQZ5" s="748"/>
      <c r="TRA5" s="748"/>
      <c r="TRB5" s="748"/>
      <c r="TRC5" s="748"/>
      <c r="TRD5" s="748"/>
      <c r="TRE5" s="748"/>
      <c r="TRF5" s="748"/>
      <c r="TRG5" s="748"/>
      <c r="TRH5" s="748"/>
      <c r="TRI5" s="748"/>
      <c r="TRJ5" s="748"/>
      <c r="TRK5" s="748"/>
      <c r="TRL5" s="748"/>
      <c r="TRM5" s="748"/>
      <c r="TRN5" s="748"/>
      <c r="TRO5" s="748"/>
      <c r="TRP5" s="748"/>
      <c r="TRQ5" s="748"/>
      <c r="TRR5" s="748"/>
      <c r="TRS5" s="748"/>
      <c r="TRT5" s="748"/>
      <c r="TRU5" s="748"/>
      <c r="TRV5" s="748"/>
      <c r="TRW5" s="747"/>
      <c r="TRX5" s="748"/>
      <c r="TRY5" s="748"/>
      <c r="TRZ5" s="748"/>
      <c r="TSA5" s="748"/>
      <c r="TSB5" s="748"/>
      <c r="TSC5" s="748"/>
      <c r="TSD5" s="748"/>
      <c r="TSE5" s="748"/>
      <c r="TSF5" s="748"/>
      <c r="TSG5" s="748"/>
      <c r="TSH5" s="748"/>
      <c r="TSI5" s="748"/>
      <c r="TSJ5" s="748"/>
      <c r="TSK5" s="748"/>
      <c r="TSL5" s="748"/>
      <c r="TSM5" s="748"/>
      <c r="TSN5" s="748"/>
      <c r="TSO5" s="748"/>
      <c r="TSP5" s="748"/>
      <c r="TSQ5" s="748"/>
      <c r="TSR5" s="748"/>
      <c r="TSS5" s="748"/>
      <c r="TST5" s="748"/>
      <c r="TSU5" s="748"/>
      <c r="TSV5" s="748"/>
      <c r="TSW5" s="748"/>
      <c r="TSX5" s="748"/>
      <c r="TSY5" s="748"/>
      <c r="TSZ5" s="748"/>
      <c r="TTA5" s="748"/>
      <c r="TTB5" s="747"/>
      <c r="TTC5" s="748"/>
      <c r="TTD5" s="748"/>
      <c r="TTE5" s="748"/>
      <c r="TTF5" s="748"/>
      <c r="TTG5" s="748"/>
      <c r="TTH5" s="748"/>
      <c r="TTI5" s="748"/>
      <c r="TTJ5" s="748"/>
      <c r="TTK5" s="748"/>
      <c r="TTL5" s="748"/>
      <c r="TTM5" s="748"/>
      <c r="TTN5" s="748"/>
      <c r="TTO5" s="748"/>
      <c r="TTP5" s="748"/>
      <c r="TTQ5" s="748"/>
      <c r="TTR5" s="748"/>
      <c r="TTS5" s="748"/>
      <c r="TTT5" s="748"/>
      <c r="TTU5" s="748"/>
      <c r="TTV5" s="748"/>
      <c r="TTW5" s="748"/>
      <c r="TTX5" s="748"/>
      <c r="TTY5" s="748"/>
      <c r="TTZ5" s="748"/>
      <c r="TUA5" s="748"/>
      <c r="TUB5" s="748"/>
      <c r="TUC5" s="748"/>
      <c r="TUD5" s="748"/>
      <c r="TUE5" s="748"/>
      <c r="TUF5" s="748"/>
      <c r="TUG5" s="747"/>
      <c r="TUH5" s="748"/>
      <c r="TUI5" s="748"/>
      <c r="TUJ5" s="748"/>
      <c r="TUK5" s="748"/>
      <c r="TUL5" s="748"/>
      <c r="TUM5" s="748"/>
      <c r="TUN5" s="748"/>
      <c r="TUO5" s="748"/>
      <c r="TUP5" s="748"/>
      <c r="TUQ5" s="748"/>
      <c r="TUR5" s="748"/>
      <c r="TUS5" s="748"/>
      <c r="TUT5" s="748"/>
      <c r="TUU5" s="748"/>
      <c r="TUV5" s="748"/>
      <c r="TUW5" s="748"/>
      <c r="TUX5" s="748"/>
      <c r="TUY5" s="748"/>
      <c r="TUZ5" s="748"/>
      <c r="TVA5" s="748"/>
      <c r="TVB5" s="748"/>
      <c r="TVC5" s="748"/>
      <c r="TVD5" s="748"/>
      <c r="TVE5" s="748"/>
      <c r="TVF5" s="748"/>
      <c r="TVG5" s="748"/>
      <c r="TVH5" s="748"/>
      <c r="TVI5" s="748"/>
      <c r="TVJ5" s="748"/>
      <c r="TVK5" s="748"/>
      <c r="TVL5" s="747"/>
      <c r="TVM5" s="748"/>
      <c r="TVN5" s="748"/>
      <c r="TVO5" s="748"/>
      <c r="TVP5" s="748"/>
      <c r="TVQ5" s="748"/>
      <c r="TVR5" s="748"/>
      <c r="TVS5" s="748"/>
      <c r="TVT5" s="748"/>
      <c r="TVU5" s="748"/>
      <c r="TVV5" s="748"/>
      <c r="TVW5" s="748"/>
      <c r="TVX5" s="748"/>
      <c r="TVY5" s="748"/>
      <c r="TVZ5" s="748"/>
      <c r="TWA5" s="748"/>
      <c r="TWB5" s="748"/>
      <c r="TWC5" s="748"/>
      <c r="TWD5" s="748"/>
      <c r="TWE5" s="748"/>
      <c r="TWF5" s="748"/>
      <c r="TWG5" s="748"/>
      <c r="TWH5" s="748"/>
      <c r="TWI5" s="748"/>
      <c r="TWJ5" s="748"/>
      <c r="TWK5" s="748"/>
      <c r="TWL5" s="748"/>
      <c r="TWM5" s="748"/>
      <c r="TWN5" s="748"/>
      <c r="TWO5" s="748"/>
      <c r="TWP5" s="748"/>
      <c r="TWQ5" s="747"/>
      <c r="TWR5" s="748"/>
      <c r="TWS5" s="748"/>
      <c r="TWT5" s="748"/>
      <c r="TWU5" s="748"/>
      <c r="TWV5" s="748"/>
      <c r="TWW5" s="748"/>
      <c r="TWX5" s="748"/>
      <c r="TWY5" s="748"/>
      <c r="TWZ5" s="748"/>
      <c r="TXA5" s="748"/>
      <c r="TXB5" s="748"/>
      <c r="TXC5" s="748"/>
      <c r="TXD5" s="748"/>
      <c r="TXE5" s="748"/>
      <c r="TXF5" s="748"/>
      <c r="TXG5" s="748"/>
      <c r="TXH5" s="748"/>
      <c r="TXI5" s="748"/>
      <c r="TXJ5" s="748"/>
      <c r="TXK5" s="748"/>
      <c r="TXL5" s="748"/>
      <c r="TXM5" s="748"/>
      <c r="TXN5" s="748"/>
      <c r="TXO5" s="748"/>
      <c r="TXP5" s="748"/>
      <c r="TXQ5" s="748"/>
      <c r="TXR5" s="748"/>
      <c r="TXS5" s="748"/>
      <c r="TXT5" s="748"/>
      <c r="TXU5" s="748"/>
      <c r="TXV5" s="747"/>
      <c r="TXW5" s="748"/>
      <c r="TXX5" s="748"/>
      <c r="TXY5" s="748"/>
      <c r="TXZ5" s="748"/>
      <c r="TYA5" s="748"/>
      <c r="TYB5" s="748"/>
      <c r="TYC5" s="748"/>
      <c r="TYD5" s="748"/>
      <c r="TYE5" s="748"/>
      <c r="TYF5" s="748"/>
      <c r="TYG5" s="748"/>
      <c r="TYH5" s="748"/>
      <c r="TYI5" s="748"/>
      <c r="TYJ5" s="748"/>
      <c r="TYK5" s="748"/>
      <c r="TYL5" s="748"/>
      <c r="TYM5" s="748"/>
      <c r="TYN5" s="748"/>
      <c r="TYO5" s="748"/>
      <c r="TYP5" s="748"/>
      <c r="TYQ5" s="748"/>
      <c r="TYR5" s="748"/>
      <c r="TYS5" s="748"/>
      <c r="TYT5" s="748"/>
      <c r="TYU5" s="748"/>
      <c r="TYV5" s="748"/>
      <c r="TYW5" s="748"/>
      <c r="TYX5" s="748"/>
      <c r="TYY5" s="748"/>
      <c r="TYZ5" s="748"/>
      <c r="TZA5" s="747"/>
      <c r="TZB5" s="748"/>
      <c r="TZC5" s="748"/>
      <c r="TZD5" s="748"/>
      <c r="TZE5" s="748"/>
      <c r="TZF5" s="748"/>
      <c r="TZG5" s="748"/>
      <c r="TZH5" s="748"/>
      <c r="TZI5" s="748"/>
      <c r="TZJ5" s="748"/>
      <c r="TZK5" s="748"/>
      <c r="TZL5" s="748"/>
      <c r="TZM5" s="748"/>
      <c r="TZN5" s="748"/>
      <c r="TZO5" s="748"/>
      <c r="TZP5" s="748"/>
      <c r="TZQ5" s="748"/>
      <c r="TZR5" s="748"/>
      <c r="TZS5" s="748"/>
      <c r="TZT5" s="748"/>
      <c r="TZU5" s="748"/>
      <c r="TZV5" s="748"/>
      <c r="TZW5" s="748"/>
      <c r="TZX5" s="748"/>
      <c r="TZY5" s="748"/>
      <c r="TZZ5" s="748"/>
      <c r="UAA5" s="748"/>
      <c r="UAB5" s="748"/>
      <c r="UAC5" s="748"/>
      <c r="UAD5" s="748"/>
      <c r="UAE5" s="748"/>
      <c r="UAF5" s="747"/>
      <c r="UAG5" s="748"/>
      <c r="UAH5" s="748"/>
      <c r="UAI5" s="748"/>
      <c r="UAJ5" s="748"/>
      <c r="UAK5" s="748"/>
      <c r="UAL5" s="748"/>
      <c r="UAM5" s="748"/>
      <c r="UAN5" s="748"/>
      <c r="UAO5" s="748"/>
      <c r="UAP5" s="748"/>
      <c r="UAQ5" s="748"/>
      <c r="UAR5" s="748"/>
      <c r="UAS5" s="748"/>
      <c r="UAT5" s="748"/>
      <c r="UAU5" s="748"/>
      <c r="UAV5" s="748"/>
      <c r="UAW5" s="748"/>
      <c r="UAX5" s="748"/>
      <c r="UAY5" s="748"/>
      <c r="UAZ5" s="748"/>
      <c r="UBA5" s="748"/>
      <c r="UBB5" s="748"/>
      <c r="UBC5" s="748"/>
      <c r="UBD5" s="748"/>
      <c r="UBE5" s="748"/>
      <c r="UBF5" s="748"/>
      <c r="UBG5" s="748"/>
      <c r="UBH5" s="748"/>
      <c r="UBI5" s="748"/>
      <c r="UBJ5" s="748"/>
      <c r="UBK5" s="747"/>
      <c r="UBL5" s="748"/>
      <c r="UBM5" s="748"/>
      <c r="UBN5" s="748"/>
      <c r="UBO5" s="748"/>
      <c r="UBP5" s="748"/>
      <c r="UBQ5" s="748"/>
      <c r="UBR5" s="748"/>
      <c r="UBS5" s="748"/>
      <c r="UBT5" s="748"/>
      <c r="UBU5" s="748"/>
      <c r="UBV5" s="748"/>
      <c r="UBW5" s="748"/>
      <c r="UBX5" s="748"/>
      <c r="UBY5" s="748"/>
      <c r="UBZ5" s="748"/>
      <c r="UCA5" s="748"/>
      <c r="UCB5" s="748"/>
      <c r="UCC5" s="748"/>
      <c r="UCD5" s="748"/>
      <c r="UCE5" s="748"/>
      <c r="UCF5" s="748"/>
      <c r="UCG5" s="748"/>
      <c r="UCH5" s="748"/>
      <c r="UCI5" s="748"/>
      <c r="UCJ5" s="748"/>
      <c r="UCK5" s="748"/>
      <c r="UCL5" s="748"/>
      <c r="UCM5" s="748"/>
      <c r="UCN5" s="748"/>
      <c r="UCO5" s="748"/>
      <c r="UCP5" s="747"/>
      <c r="UCQ5" s="748"/>
      <c r="UCR5" s="748"/>
      <c r="UCS5" s="748"/>
      <c r="UCT5" s="748"/>
      <c r="UCU5" s="748"/>
      <c r="UCV5" s="748"/>
      <c r="UCW5" s="748"/>
      <c r="UCX5" s="748"/>
      <c r="UCY5" s="748"/>
      <c r="UCZ5" s="748"/>
      <c r="UDA5" s="748"/>
      <c r="UDB5" s="748"/>
      <c r="UDC5" s="748"/>
      <c r="UDD5" s="748"/>
      <c r="UDE5" s="748"/>
      <c r="UDF5" s="748"/>
      <c r="UDG5" s="748"/>
      <c r="UDH5" s="748"/>
      <c r="UDI5" s="748"/>
      <c r="UDJ5" s="748"/>
      <c r="UDK5" s="748"/>
      <c r="UDL5" s="748"/>
      <c r="UDM5" s="748"/>
      <c r="UDN5" s="748"/>
      <c r="UDO5" s="748"/>
      <c r="UDP5" s="748"/>
      <c r="UDQ5" s="748"/>
      <c r="UDR5" s="748"/>
      <c r="UDS5" s="748"/>
      <c r="UDT5" s="748"/>
      <c r="UDU5" s="747"/>
      <c r="UDV5" s="748"/>
      <c r="UDW5" s="748"/>
      <c r="UDX5" s="748"/>
      <c r="UDY5" s="748"/>
      <c r="UDZ5" s="748"/>
      <c r="UEA5" s="748"/>
      <c r="UEB5" s="748"/>
      <c r="UEC5" s="748"/>
      <c r="UED5" s="748"/>
      <c r="UEE5" s="748"/>
      <c r="UEF5" s="748"/>
      <c r="UEG5" s="748"/>
      <c r="UEH5" s="748"/>
      <c r="UEI5" s="748"/>
      <c r="UEJ5" s="748"/>
      <c r="UEK5" s="748"/>
      <c r="UEL5" s="748"/>
      <c r="UEM5" s="748"/>
      <c r="UEN5" s="748"/>
      <c r="UEO5" s="748"/>
      <c r="UEP5" s="748"/>
      <c r="UEQ5" s="748"/>
      <c r="UER5" s="748"/>
      <c r="UES5" s="748"/>
      <c r="UET5" s="748"/>
      <c r="UEU5" s="748"/>
      <c r="UEV5" s="748"/>
      <c r="UEW5" s="748"/>
      <c r="UEX5" s="748"/>
      <c r="UEY5" s="748"/>
      <c r="UEZ5" s="747"/>
      <c r="UFA5" s="748"/>
      <c r="UFB5" s="748"/>
      <c r="UFC5" s="748"/>
      <c r="UFD5" s="748"/>
      <c r="UFE5" s="748"/>
      <c r="UFF5" s="748"/>
      <c r="UFG5" s="748"/>
      <c r="UFH5" s="748"/>
      <c r="UFI5" s="748"/>
      <c r="UFJ5" s="748"/>
      <c r="UFK5" s="748"/>
      <c r="UFL5" s="748"/>
      <c r="UFM5" s="748"/>
      <c r="UFN5" s="748"/>
      <c r="UFO5" s="748"/>
      <c r="UFP5" s="748"/>
      <c r="UFQ5" s="748"/>
      <c r="UFR5" s="748"/>
      <c r="UFS5" s="748"/>
      <c r="UFT5" s="748"/>
      <c r="UFU5" s="748"/>
      <c r="UFV5" s="748"/>
      <c r="UFW5" s="748"/>
      <c r="UFX5" s="748"/>
      <c r="UFY5" s="748"/>
      <c r="UFZ5" s="748"/>
      <c r="UGA5" s="748"/>
      <c r="UGB5" s="748"/>
      <c r="UGC5" s="748"/>
      <c r="UGD5" s="748"/>
      <c r="UGE5" s="747"/>
      <c r="UGF5" s="748"/>
      <c r="UGG5" s="748"/>
      <c r="UGH5" s="748"/>
      <c r="UGI5" s="748"/>
      <c r="UGJ5" s="748"/>
      <c r="UGK5" s="748"/>
      <c r="UGL5" s="748"/>
      <c r="UGM5" s="748"/>
      <c r="UGN5" s="748"/>
      <c r="UGO5" s="748"/>
      <c r="UGP5" s="748"/>
      <c r="UGQ5" s="748"/>
      <c r="UGR5" s="748"/>
      <c r="UGS5" s="748"/>
      <c r="UGT5" s="748"/>
      <c r="UGU5" s="748"/>
      <c r="UGV5" s="748"/>
      <c r="UGW5" s="748"/>
      <c r="UGX5" s="748"/>
      <c r="UGY5" s="748"/>
      <c r="UGZ5" s="748"/>
      <c r="UHA5" s="748"/>
      <c r="UHB5" s="748"/>
      <c r="UHC5" s="748"/>
      <c r="UHD5" s="748"/>
      <c r="UHE5" s="748"/>
      <c r="UHF5" s="748"/>
      <c r="UHG5" s="748"/>
      <c r="UHH5" s="748"/>
      <c r="UHI5" s="748"/>
      <c r="UHJ5" s="747"/>
      <c r="UHK5" s="748"/>
      <c r="UHL5" s="748"/>
      <c r="UHM5" s="748"/>
      <c r="UHN5" s="748"/>
      <c r="UHO5" s="748"/>
      <c r="UHP5" s="748"/>
      <c r="UHQ5" s="748"/>
      <c r="UHR5" s="748"/>
      <c r="UHS5" s="748"/>
      <c r="UHT5" s="748"/>
      <c r="UHU5" s="748"/>
      <c r="UHV5" s="748"/>
      <c r="UHW5" s="748"/>
      <c r="UHX5" s="748"/>
      <c r="UHY5" s="748"/>
      <c r="UHZ5" s="748"/>
      <c r="UIA5" s="748"/>
      <c r="UIB5" s="748"/>
      <c r="UIC5" s="748"/>
      <c r="UID5" s="748"/>
      <c r="UIE5" s="748"/>
      <c r="UIF5" s="748"/>
      <c r="UIG5" s="748"/>
      <c r="UIH5" s="748"/>
      <c r="UII5" s="748"/>
      <c r="UIJ5" s="748"/>
      <c r="UIK5" s="748"/>
      <c r="UIL5" s="748"/>
      <c r="UIM5" s="748"/>
      <c r="UIN5" s="748"/>
      <c r="UIO5" s="747"/>
      <c r="UIP5" s="748"/>
      <c r="UIQ5" s="748"/>
      <c r="UIR5" s="748"/>
      <c r="UIS5" s="748"/>
      <c r="UIT5" s="748"/>
      <c r="UIU5" s="748"/>
      <c r="UIV5" s="748"/>
      <c r="UIW5" s="748"/>
      <c r="UIX5" s="748"/>
      <c r="UIY5" s="748"/>
      <c r="UIZ5" s="748"/>
      <c r="UJA5" s="748"/>
      <c r="UJB5" s="748"/>
      <c r="UJC5" s="748"/>
      <c r="UJD5" s="748"/>
      <c r="UJE5" s="748"/>
      <c r="UJF5" s="748"/>
      <c r="UJG5" s="748"/>
      <c r="UJH5" s="748"/>
      <c r="UJI5" s="748"/>
      <c r="UJJ5" s="748"/>
      <c r="UJK5" s="748"/>
      <c r="UJL5" s="748"/>
      <c r="UJM5" s="748"/>
      <c r="UJN5" s="748"/>
      <c r="UJO5" s="748"/>
      <c r="UJP5" s="748"/>
      <c r="UJQ5" s="748"/>
      <c r="UJR5" s="748"/>
      <c r="UJS5" s="748"/>
      <c r="UJT5" s="747"/>
      <c r="UJU5" s="748"/>
      <c r="UJV5" s="748"/>
      <c r="UJW5" s="748"/>
      <c r="UJX5" s="748"/>
      <c r="UJY5" s="748"/>
      <c r="UJZ5" s="748"/>
      <c r="UKA5" s="748"/>
      <c r="UKB5" s="748"/>
      <c r="UKC5" s="748"/>
      <c r="UKD5" s="748"/>
      <c r="UKE5" s="748"/>
      <c r="UKF5" s="748"/>
      <c r="UKG5" s="748"/>
      <c r="UKH5" s="748"/>
      <c r="UKI5" s="748"/>
      <c r="UKJ5" s="748"/>
      <c r="UKK5" s="748"/>
      <c r="UKL5" s="748"/>
      <c r="UKM5" s="748"/>
      <c r="UKN5" s="748"/>
      <c r="UKO5" s="748"/>
      <c r="UKP5" s="748"/>
      <c r="UKQ5" s="748"/>
      <c r="UKR5" s="748"/>
      <c r="UKS5" s="748"/>
      <c r="UKT5" s="748"/>
      <c r="UKU5" s="748"/>
      <c r="UKV5" s="748"/>
      <c r="UKW5" s="748"/>
      <c r="UKX5" s="748"/>
      <c r="UKY5" s="747"/>
      <c r="UKZ5" s="748"/>
      <c r="ULA5" s="748"/>
      <c r="ULB5" s="748"/>
      <c r="ULC5" s="748"/>
      <c r="ULD5" s="748"/>
      <c r="ULE5" s="748"/>
      <c r="ULF5" s="748"/>
      <c r="ULG5" s="748"/>
      <c r="ULH5" s="748"/>
      <c r="ULI5" s="748"/>
      <c r="ULJ5" s="748"/>
      <c r="ULK5" s="748"/>
      <c r="ULL5" s="748"/>
      <c r="ULM5" s="748"/>
      <c r="ULN5" s="748"/>
      <c r="ULO5" s="748"/>
      <c r="ULP5" s="748"/>
      <c r="ULQ5" s="748"/>
      <c r="ULR5" s="748"/>
      <c r="ULS5" s="748"/>
      <c r="ULT5" s="748"/>
      <c r="ULU5" s="748"/>
      <c r="ULV5" s="748"/>
      <c r="ULW5" s="748"/>
      <c r="ULX5" s="748"/>
      <c r="ULY5" s="748"/>
      <c r="ULZ5" s="748"/>
      <c r="UMA5" s="748"/>
      <c r="UMB5" s="748"/>
      <c r="UMC5" s="748"/>
      <c r="UMD5" s="747"/>
      <c r="UME5" s="748"/>
      <c r="UMF5" s="748"/>
      <c r="UMG5" s="748"/>
      <c r="UMH5" s="748"/>
      <c r="UMI5" s="748"/>
      <c r="UMJ5" s="748"/>
      <c r="UMK5" s="748"/>
      <c r="UML5" s="748"/>
      <c r="UMM5" s="748"/>
      <c r="UMN5" s="748"/>
      <c r="UMO5" s="748"/>
      <c r="UMP5" s="748"/>
      <c r="UMQ5" s="748"/>
      <c r="UMR5" s="748"/>
      <c r="UMS5" s="748"/>
      <c r="UMT5" s="748"/>
      <c r="UMU5" s="748"/>
      <c r="UMV5" s="748"/>
      <c r="UMW5" s="748"/>
      <c r="UMX5" s="748"/>
      <c r="UMY5" s="748"/>
      <c r="UMZ5" s="748"/>
      <c r="UNA5" s="748"/>
      <c r="UNB5" s="748"/>
      <c r="UNC5" s="748"/>
      <c r="UND5" s="748"/>
      <c r="UNE5" s="748"/>
      <c r="UNF5" s="748"/>
      <c r="UNG5" s="748"/>
      <c r="UNH5" s="748"/>
      <c r="UNI5" s="747"/>
      <c r="UNJ5" s="748"/>
      <c r="UNK5" s="748"/>
      <c r="UNL5" s="748"/>
      <c r="UNM5" s="748"/>
      <c r="UNN5" s="748"/>
      <c r="UNO5" s="748"/>
      <c r="UNP5" s="748"/>
      <c r="UNQ5" s="748"/>
      <c r="UNR5" s="748"/>
      <c r="UNS5" s="748"/>
      <c r="UNT5" s="748"/>
      <c r="UNU5" s="748"/>
      <c r="UNV5" s="748"/>
      <c r="UNW5" s="748"/>
      <c r="UNX5" s="748"/>
      <c r="UNY5" s="748"/>
      <c r="UNZ5" s="748"/>
      <c r="UOA5" s="748"/>
      <c r="UOB5" s="748"/>
      <c r="UOC5" s="748"/>
      <c r="UOD5" s="748"/>
      <c r="UOE5" s="748"/>
      <c r="UOF5" s="748"/>
      <c r="UOG5" s="748"/>
      <c r="UOH5" s="748"/>
      <c r="UOI5" s="748"/>
      <c r="UOJ5" s="748"/>
      <c r="UOK5" s="748"/>
      <c r="UOL5" s="748"/>
      <c r="UOM5" s="748"/>
      <c r="UON5" s="747"/>
      <c r="UOO5" s="748"/>
      <c r="UOP5" s="748"/>
      <c r="UOQ5" s="748"/>
      <c r="UOR5" s="748"/>
      <c r="UOS5" s="748"/>
      <c r="UOT5" s="748"/>
      <c r="UOU5" s="748"/>
      <c r="UOV5" s="748"/>
      <c r="UOW5" s="748"/>
      <c r="UOX5" s="748"/>
      <c r="UOY5" s="748"/>
      <c r="UOZ5" s="748"/>
      <c r="UPA5" s="748"/>
      <c r="UPB5" s="748"/>
      <c r="UPC5" s="748"/>
      <c r="UPD5" s="748"/>
      <c r="UPE5" s="748"/>
      <c r="UPF5" s="748"/>
      <c r="UPG5" s="748"/>
      <c r="UPH5" s="748"/>
      <c r="UPI5" s="748"/>
      <c r="UPJ5" s="748"/>
      <c r="UPK5" s="748"/>
      <c r="UPL5" s="748"/>
      <c r="UPM5" s="748"/>
      <c r="UPN5" s="748"/>
      <c r="UPO5" s="748"/>
      <c r="UPP5" s="748"/>
      <c r="UPQ5" s="748"/>
      <c r="UPR5" s="748"/>
      <c r="UPS5" s="747"/>
      <c r="UPT5" s="748"/>
      <c r="UPU5" s="748"/>
      <c r="UPV5" s="748"/>
      <c r="UPW5" s="748"/>
      <c r="UPX5" s="748"/>
      <c r="UPY5" s="748"/>
      <c r="UPZ5" s="748"/>
      <c r="UQA5" s="748"/>
      <c r="UQB5" s="748"/>
      <c r="UQC5" s="748"/>
      <c r="UQD5" s="748"/>
      <c r="UQE5" s="748"/>
      <c r="UQF5" s="748"/>
      <c r="UQG5" s="748"/>
      <c r="UQH5" s="748"/>
      <c r="UQI5" s="748"/>
      <c r="UQJ5" s="748"/>
      <c r="UQK5" s="748"/>
      <c r="UQL5" s="748"/>
      <c r="UQM5" s="748"/>
      <c r="UQN5" s="748"/>
      <c r="UQO5" s="748"/>
      <c r="UQP5" s="748"/>
      <c r="UQQ5" s="748"/>
      <c r="UQR5" s="748"/>
      <c r="UQS5" s="748"/>
      <c r="UQT5" s="748"/>
      <c r="UQU5" s="748"/>
      <c r="UQV5" s="748"/>
      <c r="UQW5" s="748"/>
      <c r="UQX5" s="747"/>
      <c r="UQY5" s="748"/>
      <c r="UQZ5" s="748"/>
      <c r="URA5" s="748"/>
      <c r="URB5" s="748"/>
      <c r="URC5" s="748"/>
      <c r="URD5" s="748"/>
      <c r="URE5" s="748"/>
      <c r="URF5" s="748"/>
      <c r="URG5" s="748"/>
      <c r="URH5" s="748"/>
      <c r="URI5" s="748"/>
      <c r="URJ5" s="748"/>
      <c r="URK5" s="748"/>
      <c r="URL5" s="748"/>
      <c r="URM5" s="748"/>
      <c r="URN5" s="748"/>
      <c r="URO5" s="748"/>
      <c r="URP5" s="748"/>
      <c r="URQ5" s="748"/>
      <c r="URR5" s="748"/>
      <c r="URS5" s="748"/>
      <c r="URT5" s="748"/>
      <c r="URU5" s="748"/>
      <c r="URV5" s="748"/>
      <c r="URW5" s="748"/>
      <c r="URX5" s="748"/>
      <c r="URY5" s="748"/>
      <c r="URZ5" s="748"/>
      <c r="USA5" s="748"/>
      <c r="USB5" s="748"/>
      <c r="USC5" s="747"/>
      <c r="USD5" s="748"/>
      <c r="USE5" s="748"/>
      <c r="USF5" s="748"/>
      <c r="USG5" s="748"/>
      <c r="USH5" s="748"/>
      <c r="USI5" s="748"/>
      <c r="USJ5" s="748"/>
      <c r="USK5" s="748"/>
      <c r="USL5" s="748"/>
      <c r="USM5" s="748"/>
      <c r="USN5" s="748"/>
      <c r="USO5" s="748"/>
      <c r="USP5" s="748"/>
      <c r="USQ5" s="748"/>
      <c r="USR5" s="748"/>
      <c r="USS5" s="748"/>
      <c r="UST5" s="748"/>
      <c r="USU5" s="748"/>
      <c r="USV5" s="748"/>
      <c r="USW5" s="748"/>
      <c r="USX5" s="748"/>
      <c r="USY5" s="748"/>
      <c r="USZ5" s="748"/>
      <c r="UTA5" s="748"/>
      <c r="UTB5" s="748"/>
      <c r="UTC5" s="748"/>
      <c r="UTD5" s="748"/>
      <c r="UTE5" s="748"/>
      <c r="UTF5" s="748"/>
      <c r="UTG5" s="748"/>
      <c r="UTH5" s="747"/>
      <c r="UTI5" s="748"/>
      <c r="UTJ5" s="748"/>
      <c r="UTK5" s="748"/>
      <c r="UTL5" s="748"/>
      <c r="UTM5" s="748"/>
      <c r="UTN5" s="748"/>
      <c r="UTO5" s="748"/>
      <c r="UTP5" s="748"/>
      <c r="UTQ5" s="748"/>
      <c r="UTR5" s="748"/>
      <c r="UTS5" s="748"/>
      <c r="UTT5" s="748"/>
      <c r="UTU5" s="748"/>
      <c r="UTV5" s="748"/>
      <c r="UTW5" s="748"/>
      <c r="UTX5" s="748"/>
      <c r="UTY5" s="748"/>
      <c r="UTZ5" s="748"/>
      <c r="UUA5" s="748"/>
      <c r="UUB5" s="748"/>
      <c r="UUC5" s="748"/>
      <c r="UUD5" s="748"/>
      <c r="UUE5" s="748"/>
      <c r="UUF5" s="748"/>
      <c r="UUG5" s="748"/>
      <c r="UUH5" s="748"/>
      <c r="UUI5" s="748"/>
      <c r="UUJ5" s="748"/>
      <c r="UUK5" s="748"/>
      <c r="UUL5" s="748"/>
      <c r="UUM5" s="747"/>
      <c r="UUN5" s="748"/>
      <c r="UUO5" s="748"/>
      <c r="UUP5" s="748"/>
      <c r="UUQ5" s="748"/>
      <c r="UUR5" s="748"/>
      <c r="UUS5" s="748"/>
      <c r="UUT5" s="748"/>
      <c r="UUU5" s="748"/>
      <c r="UUV5" s="748"/>
      <c r="UUW5" s="748"/>
      <c r="UUX5" s="748"/>
      <c r="UUY5" s="748"/>
      <c r="UUZ5" s="748"/>
      <c r="UVA5" s="748"/>
      <c r="UVB5" s="748"/>
      <c r="UVC5" s="748"/>
      <c r="UVD5" s="748"/>
      <c r="UVE5" s="748"/>
      <c r="UVF5" s="748"/>
      <c r="UVG5" s="748"/>
      <c r="UVH5" s="748"/>
      <c r="UVI5" s="748"/>
      <c r="UVJ5" s="748"/>
      <c r="UVK5" s="748"/>
      <c r="UVL5" s="748"/>
      <c r="UVM5" s="748"/>
      <c r="UVN5" s="748"/>
      <c r="UVO5" s="748"/>
      <c r="UVP5" s="748"/>
      <c r="UVQ5" s="748"/>
      <c r="UVR5" s="747"/>
      <c r="UVS5" s="748"/>
      <c r="UVT5" s="748"/>
      <c r="UVU5" s="748"/>
      <c r="UVV5" s="748"/>
      <c r="UVW5" s="748"/>
      <c r="UVX5" s="748"/>
      <c r="UVY5" s="748"/>
      <c r="UVZ5" s="748"/>
      <c r="UWA5" s="748"/>
      <c r="UWB5" s="748"/>
      <c r="UWC5" s="748"/>
      <c r="UWD5" s="748"/>
      <c r="UWE5" s="748"/>
      <c r="UWF5" s="748"/>
      <c r="UWG5" s="748"/>
      <c r="UWH5" s="748"/>
      <c r="UWI5" s="748"/>
      <c r="UWJ5" s="748"/>
      <c r="UWK5" s="748"/>
      <c r="UWL5" s="748"/>
      <c r="UWM5" s="748"/>
      <c r="UWN5" s="748"/>
      <c r="UWO5" s="748"/>
      <c r="UWP5" s="748"/>
      <c r="UWQ5" s="748"/>
      <c r="UWR5" s="748"/>
      <c r="UWS5" s="748"/>
      <c r="UWT5" s="748"/>
      <c r="UWU5" s="748"/>
      <c r="UWV5" s="748"/>
      <c r="UWW5" s="747"/>
      <c r="UWX5" s="748"/>
      <c r="UWY5" s="748"/>
      <c r="UWZ5" s="748"/>
      <c r="UXA5" s="748"/>
      <c r="UXB5" s="748"/>
      <c r="UXC5" s="748"/>
      <c r="UXD5" s="748"/>
      <c r="UXE5" s="748"/>
      <c r="UXF5" s="748"/>
      <c r="UXG5" s="748"/>
      <c r="UXH5" s="748"/>
      <c r="UXI5" s="748"/>
      <c r="UXJ5" s="748"/>
      <c r="UXK5" s="748"/>
      <c r="UXL5" s="748"/>
      <c r="UXM5" s="748"/>
      <c r="UXN5" s="748"/>
      <c r="UXO5" s="748"/>
      <c r="UXP5" s="748"/>
      <c r="UXQ5" s="748"/>
      <c r="UXR5" s="748"/>
      <c r="UXS5" s="748"/>
      <c r="UXT5" s="748"/>
      <c r="UXU5" s="748"/>
      <c r="UXV5" s="748"/>
      <c r="UXW5" s="748"/>
      <c r="UXX5" s="748"/>
      <c r="UXY5" s="748"/>
      <c r="UXZ5" s="748"/>
      <c r="UYA5" s="748"/>
      <c r="UYB5" s="747"/>
      <c r="UYC5" s="748"/>
      <c r="UYD5" s="748"/>
      <c r="UYE5" s="748"/>
      <c r="UYF5" s="748"/>
      <c r="UYG5" s="748"/>
      <c r="UYH5" s="748"/>
      <c r="UYI5" s="748"/>
      <c r="UYJ5" s="748"/>
      <c r="UYK5" s="748"/>
      <c r="UYL5" s="748"/>
      <c r="UYM5" s="748"/>
      <c r="UYN5" s="748"/>
      <c r="UYO5" s="748"/>
      <c r="UYP5" s="748"/>
      <c r="UYQ5" s="748"/>
      <c r="UYR5" s="748"/>
      <c r="UYS5" s="748"/>
      <c r="UYT5" s="748"/>
      <c r="UYU5" s="748"/>
      <c r="UYV5" s="748"/>
      <c r="UYW5" s="748"/>
      <c r="UYX5" s="748"/>
      <c r="UYY5" s="748"/>
      <c r="UYZ5" s="748"/>
      <c r="UZA5" s="748"/>
      <c r="UZB5" s="748"/>
      <c r="UZC5" s="748"/>
      <c r="UZD5" s="748"/>
      <c r="UZE5" s="748"/>
      <c r="UZF5" s="748"/>
      <c r="UZG5" s="747"/>
      <c r="UZH5" s="748"/>
      <c r="UZI5" s="748"/>
      <c r="UZJ5" s="748"/>
      <c r="UZK5" s="748"/>
      <c r="UZL5" s="748"/>
      <c r="UZM5" s="748"/>
      <c r="UZN5" s="748"/>
      <c r="UZO5" s="748"/>
      <c r="UZP5" s="748"/>
      <c r="UZQ5" s="748"/>
      <c r="UZR5" s="748"/>
      <c r="UZS5" s="748"/>
      <c r="UZT5" s="748"/>
      <c r="UZU5" s="748"/>
      <c r="UZV5" s="748"/>
      <c r="UZW5" s="748"/>
      <c r="UZX5" s="748"/>
      <c r="UZY5" s="748"/>
      <c r="UZZ5" s="748"/>
      <c r="VAA5" s="748"/>
      <c r="VAB5" s="748"/>
      <c r="VAC5" s="748"/>
      <c r="VAD5" s="748"/>
      <c r="VAE5" s="748"/>
      <c r="VAF5" s="748"/>
      <c r="VAG5" s="748"/>
      <c r="VAH5" s="748"/>
      <c r="VAI5" s="748"/>
      <c r="VAJ5" s="748"/>
      <c r="VAK5" s="748"/>
      <c r="VAL5" s="747"/>
      <c r="VAM5" s="748"/>
      <c r="VAN5" s="748"/>
      <c r="VAO5" s="748"/>
      <c r="VAP5" s="748"/>
      <c r="VAQ5" s="748"/>
      <c r="VAR5" s="748"/>
      <c r="VAS5" s="748"/>
      <c r="VAT5" s="748"/>
      <c r="VAU5" s="748"/>
      <c r="VAV5" s="748"/>
      <c r="VAW5" s="748"/>
      <c r="VAX5" s="748"/>
      <c r="VAY5" s="748"/>
      <c r="VAZ5" s="748"/>
      <c r="VBA5" s="748"/>
      <c r="VBB5" s="748"/>
      <c r="VBC5" s="748"/>
      <c r="VBD5" s="748"/>
      <c r="VBE5" s="748"/>
      <c r="VBF5" s="748"/>
      <c r="VBG5" s="748"/>
      <c r="VBH5" s="748"/>
      <c r="VBI5" s="748"/>
      <c r="VBJ5" s="748"/>
      <c r="VBK5" s="748"/>
      <c r="VBL5" s="748"/>
      <c r="VBM5" s="748"/>
      <c r="VBN5" s="748"/>
      <c r="VBO5" s="748"/>
      <c r="VBP5" s="748"/>
      <c r="VBQ5" s="747"/>
      <c r="VBR5" s="748"/>
      <c r="VBS5" s="748"/>
      <c r="VBT5" s="748"/>
      <c r="VBU5" s="748"/>
      <c r="VBV5" s="748"/>
      <c r="VBW5" s="748"/>
      <c r="VBX5" s="748"/>
      <c r="VBY5" s="748"/>
      <c r="VBZ5" s="748"/>
      <c r="VCA5" s="748"/>
      <c r="VCB5" s="748"/>
      <c r="VCC5" s="748"/>
      <c r="VCD5" s="748"/>
      <c r="VCE5" s="748"/>
      <c r="VCF5" s="748"/>
      <c r="VCG5" s="748"/>
      <c r="VCH5" s="748"/>
      <c r="VCI5" s="748"/>
      <c r="VCJ5" s="748"/>
      <c r="VCK5" s="748"/>
      <c r="VCL5" s="748"/>
      <c r="VCM5" s="748"/>
      <c r="VCN5" s="748"/>
      <c r="VCO5" s="748"/>
      <c r="VCP5" s="748"/>
      <c r="VCQ5" s="748"/>
      <c r="VCR5" s="748"/>
      <c r="VCS5" s="748"/>
      <c r="VCT5" s="748"/>
      <c r="VCU5" s="748"/>
      <c r="VCV5" s="747"/>
      <c r="VCW5" s="748"/>
      <c r="VCX5" s="748"/>
      <c r="VCY5" s="748"/>
      <c r="VCZ5" s="748"/>
      <c r="VDA5" s="748"/>
      <c r="VDB5" s="748"/>
      <c r="VDC5" s="748"/>
      <c r="VDD5" s="748"/>
      <c r="VDE5" s="748"/>
      <c r="VDF5" s="748"/>
      <c r="VDG5" s="748"/>
      <c r="VDH5" s="748"/>
      <c r="VDI5" s="748"/>
      <c r="VDJ5" s="748"/>
      <c r="VDK5" s="748"/>
      <c r="VDL5" s="748"/>
      <c r="VDM5" s="748"/>
      <c r="VDN5" s="748"/>
      <c r="VDO5" s="748"/>
      <c r="VDP5" s="748"/>
      <c r="VDQ5" s="748"/>
      <c r="VDR5" s="748"/>
      <c r="VDS5" s="748"/>
      <c r="VDT5" s="748"/>
      <c r="VDU5" s="748"/>
      <c r="VDV5" s="748"/>
      <c r="VDW5" s="748"/>
      <c r="VDX5" s="748"/>
      <c r="VDY5" s="748"/>
      <c r="VDZ5" s="748"/>
      <c r="VEA5" s="747"/>
      <c r="VEB5" s="748"/>
      <c r="VEC5" s="748"/>
      <c r="VED5" s="748"/>
      <c r="VEE5" s="748"/>
      <c r="VEF5" s="748"/>
      <c r="VEG5" s="748"/>
      <c r="VEH5" s="748"/>
      <c r="VEI5" s="748"/>
      <c r="VEJ5" s="748"/>
      <c r="VEK5" s="748"/>
      <c r="VEL5" s="748"/>
      <c r="VEM5" s="748"/>
      <c r="VEN5" s="748"/>
      <c r="VEO5" s="748"/>
      <c r="VEP5" s="748"/>
      <c r="VEQ5" s="748"/>
      <c r="VER5" s="748"/>
      <c r="VES5" s="748"/>
      <c r="VET5" s="748"/>
      <c r="VEU5" s="748"/>
      <c r="VEV5" s="748"/>
      <c r="VEW5" s="748"/>
      <c r="VEX5" s="748"/>
      <c r="VEY5" s="748"/>
      <c r="VEZ5" s="748"/>
      <c r="VFA5" s="748"/>
      <c r="VFB5" s="748"/>
      <c r="VFC5" s="748"/>
      <c r="VFD5" s="748"/>
      <c r="VFE5" s="748"/>
      <c r="VFF5" s="747"/>
      <c r="VFG5" s="748"/>
      <c r="VFH5" s="748"/>
      <c r="VFI5" s="748"/>
      <c r="VFJ5" s="748"/>
      <c r="VFK5" s="748"/>
      <c r="VFL5" s="748"/>
      <c r="VFM5" s="748"/>
      <c r="VFN5" s="748"/>
      <c r="VFO5" s="748"/>
      <c r="VFP5" s="748"/>
      <c r="VFQ5" s="748"/>
      <c r="VFR5" s="748"/>
      <c r="VFS5" s="748"/>
      <c r="VFT5" s="748"/>
      <c r="VFU5" s="748"/>
      <c r="VFV5" s="748"/>
      <c r="VFW5" s="748"/>
      <c r="VFX5" s="748"/>
      <c r="VFY5" s="748"/>
      <c r="VFZ5" s="748"/>
      <c r="VGA5" s="748"/>
      <c r="VGB5" s="748"/>
      <c r="VGC5" s="748"/>
      <c r="VGD5" s="748"/>
      <c r="VGE5" s="748"/>
      <c r="VGF5" s="748"/>
      <c r="VGG5" s="748"/>
      <c r="VGH5" s="748"/>
      <c r="VGI5" s="748"/>
      <c r="VGJ5" s="748"/>
      <c r="VGK5" s="747"/>
      <c r="VGL5" s="748"/>
      <c r="VGM5" s="748"/>
      <c r="VGN5" s="748"/>
      <c r="VGO5" s="748"/>
      <c r="VGP5" s="748"/>
      <c r="VGQ5" s="748"/>
      <c r="VGR5" s="748"/>
      <c r="VGS5" s="748"/>
      <c r="VGT5" s="748"/>
      <c r="VGU5" s="748"/>
      <c r="VGV5" s="748"/>
      <c r="VGW5" s="748"/>
      <c r="VGX5" s="748"/>
      <c r="VGY5" s="748"/>
      <c r="VGZ5" s="748"/>
      <c r="VHA5" s="748"/>
      <c r="VHB5" s="748"/>
      <c r="VHC5" s="748"/>
      <c r="VHD5" s="748"/>
      <c r="VHE5" s="748"/>
      <c r="VHF5" s="748"/>
      <c r="VHG5" s="748"/>
      <c r="VHH5" s="748"/>
      <c r="VHI5" s="748"/>
      <c r="VHJ5" s="748"/>
      <c r="VHK5" s="748"/>
      <c r="VHL5" s="748"/>
      <c r="VHM5" s="748"/>
      <c r="VHN5" s="748"/>
      <c r="VHO5" s="748"/>
      <c r="VHP5" s="747"/>
      <c r="VHQ5" s="748"/>
      <c r="VHR5" s="748"/>
      <c r="VHS5" s="748"/>
      <c r="VHT5" s="748"/>
      <c r="VHU5" s="748"/>
      <c r="VHV5" s="748"/>
      <c r="VHW5" s="748"/>
      <c r="VHX5" s="748"/>
      <c r="VHY5" s="748"/>
      <c r="VHZ5" s="748"/>
      <c r="VIA5" s="748"/>
      <c r="VIB5" s="748"/>
      <c r="VIC5" s="748"/>
      <c r="VID5" s="748"/>
      <c r="VIE5" s="748"/>
      <c r="VIF5" s="748"/>
      <c r="VIG5" s="748"/>
      <c r="VIH5" s="748"/>
      <c r="VII5" s="748"/>
      <c r="VIJ5" s="748"/>
      <c r="VIK5" s="748"/>
      <c r="VIL5" s="748"/>
      <c r="VIM5" s="748"/>
      <c r="VIN5" s="748"/>
      <c r="VIO5" s="748"/>
      <c r="VIP5" s="748"/>
      <c r="VIQ5" s="748"/>
      <c r="VIR5" s="748"/>
      <c r="VIS5" s="748"/>
      <c r="VIT5" s="748"/>
      <c r="VIU5" s="747"/>
      <c r="VIV5" s="748"/>
      <c r="VIW5" s="748"/>
      <c r="VIX5" s="748"/>
      <c r="VIY5" s="748"/>
      <c r="VIZ5" s="748"/>
      <c r="VJA5" s="748"/>
      <c r="VJB5" s="748"/>
      <c r="VJC5" s="748"/>
      <c r="VJD5" s="748"/>
      <c r="VJE5" s="748"/>
      <c r="VJF5" s="748"/>
      <c r="VJG5" s="748"/>
      <c r="VJH5" s="748"/>
      <c r="VJI5" s="748"/>
      <c r="VJJ5" s="748"/>
      <c r="VJK5" s="748"/>
      <c r="VJL5" s="748"/>
      <c r="VJM5" s="748"/>
      <c r="VJN5" s="748"/>
      <c r="VJO5" s="748"/>
      <c r="VJP5" s="748"/>
      <c r="VJQ5" s="748"/>
      <c r="VJR5" s="748"/>
      <c r="VJS5" s="748"/>
      <c r="VJT5" s="748"/>
      <c r="VJU5" s="748"/>
      <c r="VJV5" s="748"/>
      <c r="VJW5" s="748"/>
      <c r="VJX5" s="748"/>
      <c r="VJY5" s="748"/>
      <c r="VJZ5" s="747"/>
      <c r="VKA5" s="748"/>
      <c r="VKB5" s="748"/>
      <c r="VKC5" s="748"/>
      <c r="VKD5" s="748"/>
      <c r="VKE5" s="748"/>
      <c r="VKF5" s="748"/>
      <c r="VKG5" s="748"/>
      <c r="VKH5" s="748"/>
      <c r="VKI5" s="748"/>
      <c r="VKJ5" s="748"/>
      <c r="VKK5" s="748"/>
      <c r="VKL5" s="748"/>
      <c r="VKM5" s="748"/>
      <c r="VKN5" s="748"/>
      <c r="VKO5" s="748"/>
      <c r="VKP5" s="748"/>
      <c r="VKQ5" s="748"/>
      <c r="VKR5" s="748"/>
      <c r="VKS5" s="748"/>
      <c r="VKT5" s="748"/>
      <c r="VKU5" s="748"/>
      <c r="VKV5" s="748"/>
      <c r="VKW5" s="748"/>
      <c r="VKX5" s="748"/>
      <c r="VKY5" s="748"/>
      <c r="VKZ5" s="748"/>
      <c r="VLA5" s="748"/>
      <c r="VLB5" s="748"/>
      <c r="VLC5" s="748"/>
      <c r="VLD5" s="748"/>
      <c r="VLE5" s="747"/>
      <c r="VLF5" s="748"/>
      <c r="VLG5" s="748"/>
      <c r="VLH5" s="748"/>
      <c r="VLI5" s="748"/>
      <c r="VLJ5" s="748"/>
      <c r="VLK5" s="748"/>
      <c r="VLL5" s="748"/>
      <c r="VLM5" s="748"/>
      <c r="VLN5" s="748"/>
      <c r="VLO5" s="748"/>
      <c r="VLP5" s="748"/>
      <c r="VLQ5" s="748"/>
      <c r="VLR5" s="748"/>
      <c r="VLS5" s="748"/>
      <c r="VLT5" s="748"/>
      <c r="VLU5" s="748"/>
      <c r="VLV5" s="748"/>
      <c r="VLW5" s="748"/>
      <c r="VLX5" s="748"/>
      <c r="VLY5" s="748"/>
      <c r="VLZ5" s="748"/>
      <c r="VMA5" s="748"/>
      <c r="VMB5" s="748"/>
      <c r="VMC5" s="748"/>
      <c r="VMD5" s="748"/>
      <c r="VME5" s="748"/>
      <c r="VMF5" s="748"/>
      <c r="VMG5" s="748"/>
      <c r="VMH5" s="748"/>
      <c r="VMI5" s="748"/>
      <c r="VMJ5" s="747"/>
      <c r="VMK5" s="748"/>
      <c r="VML5" s="748"/>
      <c r="VMM5" s="748"/>
      <c r="VMN5" s="748"/>
      <c r="VMO5" s="748"/>
      <c r="VMP5" s="748"/>
      <c r="VMQ5" s="748"/>
      <c r="VMR5" s="748"/>
      <c r="VMS5" s="748"/>
      <c r="VMT5" s="748"/>
      <c r="VMU5" s="748"/>
      <c r="VMV5" s="748"/>
      <c r="VMW5" s="748"/>
      <c r="VMX5" s="748"/>
      <c r="VMY5" s="748"/>
      <c r="VMZ5" s="748"/>
      <c r="VNA5" s="748"/>
      <c r="VNB5" s="748"/>
      <c r="VNC5" s="748"/>
      <c r="VND5" s="748"/>
      <c r="VNE5" s="748"/>
      <c r="VNF5" s="748"/>
      <c r="VNG5" s="748"/>
      <c r="VNH5" s="748"/>
      <c r="VNI5" s="748"/>
      <c r="VNJ5" s="748"/>
      <c r="VNK5" s="748"/>
      <c r="VNL5" s="748"/>
      <c r="VNM5" s="748"/>
      <c r="VNN5" s="748"/>
      <c r="VNO5" s="747"/>
      <c r="VNP5" s="748"/>
      <c r="VNQ5" s="748"/>
      <c r="VNR5" s="748"/>
      <c r="VNS5" s="748"/>
      <c r="VNT5" s="748"/>
      <c r="VNU5" s="748"/>
      <c r="VNV5" s="748"/>
      <c r="VNW5" s="748"/>
      <c r="VNX5" s="748"/>
      <c r="VNY5" s="748"/>
      <c r="VNZ5" s="748"/>
      <c r="VOA5" s="748"/>
      <c r="VOB5" s="748"/>
      <c r="VOC5" s="748"/>
      <c r="VOD5" s="748"/>
      <c r="VOE5" s="748"/>
      <c r="VOF5" s="748"/>
      <c r="VOG5" s="748"/>
      <c r="VOH5" s="748"/>
      <c r="VOI5" s="748"/>
      <c r="VOJ5" s="748"/>
      <c r="VOK5" s="748"/>
      <c r="VOL5" s="748"/>
      <c r="VOM5" s="748"/>
      <c r="VON5" s="748"/>
      <c r="VOO5" s="748"/>
      <c r="VOP5" s="748"/>
      <c r="VOQ5" s="748"/>
      <c r="VOR5" s="748"/>
      <c r="VOS5" s="748"/>
      <c r="VOT5" s="747"/>
      <c r="VOU5" s="748"/>
      <c r="VOV5" s="748"/>
      <c r="VOW5" s="748"/>
      <c r="VOX5" s="748"/>
      <c r="VOY5" s="748"/>
      <c r="VOZ5" s="748"/>
      <c r="VPA5" s="748"/>
      <c r="VPB5" s="748"/>
      <c r="VPC5" s="748"/>
      <c r="VPD5" s="748"/>
      <c r="VPE5" s="748"/>
      <c r="VPF5" s="748"/>
      <c r="VPG5" s="748"/>
      <c r="VPH5" s="748"/>
      <c r="VPI5" s="748"/>
      <c r="VPJ5" s="748"/>
      <c r="VPK5" s="748"/>
      <c r="VPL5" s="748"/>
      <c r="VPM5" s="748"/>
      <c r="VPN5" s="748"/>
      <c r="VPO5" s="748"/>
      <c r="VPP5" s="748"/>
      <c r="VPQ5" s="748"/>
      <c r="VPR5" s="748"/>
      <c r="VPS5" s="748"/>
      <c r="VPT5" s="748"/>
      <c r="VPU5" s="748"/>
      <c r="VPV5" s="748"/>
      <c r="VPW5" s="748"/>
      <c r="VPX5" s="748"/>
      <c r="VPY5" s="747"/>
      <c r="VPZ5" s="748"/>
      <c r="VQA5" s="748"/>
      <c r="VQB5" s="748"/>
      <c r="VQC5" s="748"/>
      <c r="VQD5" s="748"/>
      <c r="VQE5" s="748"/>
      <c r="VQF5" s="748"/>
      <c r="VQG5" s="748"/>
      <c r="VQH5" s="748"/>
      <c r="VQI5" s="748"/>
      <c r="VQJ5" s="748"/>
      <c r="VQK5" s="748"/>
      <c r="VQL5" s="748"/>
      <c r="VQM5" s="748"/>
      <c r="VQN5" s="748"/>
      <c r="VQO5" s="748"/>
      <c r="VQP5" s="748"/>
      <c r="VQQ5" s="748"/>
      <c r="VQR5" s="748"/>
      <c r="VQS5" s="748"/>
      <c r="VQT5" s="748"/>
      <c r="VQU5" s="748"/>
      <c r="VQV5" s="748"/>
      <c r="VQW5" s="748"/>
      <c r="VQX5" s="748"/>
      <c r="VQY5" s="748"/>
      <c r="VQZ5" s="748"/>
      <c r="VRA5" s="748"/>
      <c r="VRB5" s="748"/>
      <c r="VRC5" s="748"/>
      <c r="VRD5" s="747"/>
      <c r="VRE5" s="748"/>
      <c r="VRF5" s="748"/>
      <c r="VRG5" s="748"/>
      <c r="VRH5" s="748"/>
      <c r="VRI5" s="748"/>
      <c r="VRJ5" s="748"/>
      <c r="VRK5" s="748"/>
      <c r="VRL5" s="748"/>
      <c r="VRM5" s="748"/>
      <c r="VRN5" s="748"/>
      <c r="VRO5" s="748"/>
      <c r="VRP5" s="748"/>
      <c r="VRQ5" s="748"/>
      <c r="VRR5" s="748"/>
      <c r="VRS5" s="748"/>
      <c r="VRT5" s="748"/>
      <c r="VRU5" s="748"/>
      <c r="VRV5" s="748"/>
      <c r="VRW5" s="748"/>
      <c r="VRX5" s="748"/>
      <c r="VRY5" s="748"/>
      <c r="VRZ5" s="748"/>
      <c r="VSA5" s="748"/>
      <c r="VSB5" s="748"/>
      <c r="VSC5" s="748"/>
      <c r="VSD5" s="748"/>
      <c r="VSE5" s="748"/>
      <c r="VSF5" s="748"/>
      <c r="VSG5" s="748"/>
      <c r="VSH5" s="748"/>
      <c r="VSI5" s="747"/>
      <c r="VSJ5" s="748"/>
      <c r="VSK5" s="748"/>
      <c r="VSL5" s="748"/>
      <c r="VSM5" s="748"/>
      <c r="VSN5" s="748"/>
      <c r="VSO5" s="748"/>
      <c r="VSP5" s="748"/>
      <c r="VSQ5" s="748"/>
      <c r="VSR5" s="748"/>
      <c r="VSS5" s="748"/>
      <c r="VST5" s="748"/>
      <c r="VSU5" s="748"/>
      <c r="VSV5" s="748"/>
      <c r="VSW5" s="748"/>
      <c r="VSX5" s="748"/>
      <c r="VSY5" s="748"/>
      <c r="VSZ5" s="748"/>
      <c r="VTA5" s="748"/>
      <c r="VTB5" s="748"/>
      <c r="VTC5" s="748"/>
      <c r="VTD5" s="748"/>
      <c r="VTE5" s="748"/>
      <c r="VTF5" s="748"/>
      <c r="VTG5" s="748"/>
      <c r="VTH5" s="748"/>
      <c r="VTI5" s="748"/>
      <c r="VTJ5" s="748"/>
      <c r="VTK5" s="748"/>
      <c r="VTL5" s="748"/>
      <c r="VTM5" s="748"/>
      <c r="VTN5" s="747"/>
      <c r="VTO5" s="748"/>
      <c r="VTP5" s="748"/>
      <c r="VTQ5" s="748"/>
      <c r="VTR5" s="748"/>
      <c r="VTS5" s="748"/>
      <c r="VTT5" s="748"/>
      <c r="VTU5" s="748"/>
      <c r="VTV5" s="748"/>
      <c r="VTW5" s="748"/>
      <c r="VTX5" s="748"/>
      <c r="VTY5" s="748"/>
      <c r="VTZ5" s="748"/>
      <c r="VUA5" s="748"/>
      <c r="VUB5" s="748"/>
      <c r="VUC5" s="748"/>
      <c r="VUD5" s="748"/>
      <c r="VUE5" s="748"/>
      <c r="VUF5" s="748"/>
      <c r="VUG5" s="748"/>
      <c r="VUH5" s="748"/>
      <c r="VUI5" s="748"/>
      <c r="VUJ5" s="748"/>
      <c r="VUK5" s="748"/>
      <c r="VUL5" s="748"/>
      <c r="VUM5" s="748"/>
      <c r="VUN5" s="748"/>
      <c r="VUO5" s="748"/>
      <c r="VUP5" s="748"/>
      <c r="VUQ5" s="748"/>
      <c r="VUR5" s="748"/>
      <c r="VUS5" s="747"/>
      <c r="VUT5" s="748"/>
      <c r="VUU5" s="748"/>
      <c r="VUV5" s="748"/>
      <c r="VUW5" s="748"/>
      <c r="VUX5" s="748"/>
      <c r="VUY5" s="748"/>
      <c r="VUZ5" s="748"/>
      <c r="VVA5" s="748"/>
      <c r="VVB5" s="748"/>
      <c r="VVC5" s="748"/>
      <c r="VVD5" s="748"/>
      <c r="VVE5" s="748"/>
      <c r="VVF5" s="748"/>
      <c r="VVG5" s="748"/>
      <c r="VVH5" s="748"/>
      <c r="VVI5" s="748"/>
      <c r="VVJ5" s="748"/>
      <c r="VVK5" s="748"/>
      <c r="VVL5" s="748"/>
      <c r="VVM5" s="748"/>
      <c r="VVN5" s="748"/>
      <c r="VVO5" s="748"/>
      <c r="VVP5" s="748"/>
      <c r="VVQ5" s="748"/>
      <c r="VVR5" s="748"/>
      <c r="VVS5" s="748"/>
      <c r="VVT5" s="748"/>
      <c r="VVU5" s="748"/>
      <c r="VVV5" s="748"/>
      <c r="VVW5" s="748"/>
      <c r="VVX5" s="747"/>
      <c r="VVY5" s="748"/>
      <c r="VVZ5" s="748"/>
      <c r="VWA5" s="748"/>
      <c r="VWB5" s="748"/>
      <c r="VWC5" s="748"/>
      <c r="VWD5" s="748"/>
      <c r="VWE5" s="748"/>
      <c r="VWF5" s="748"/>
      <c r="VWG5" s="748"/>
      <c r="VWH5" s="748"/>
      <c r="VWI5" s="748"/>
      <c r="VWJ5" s="748"/>
      <c r="VWK5" s="748"/>
      <c r="VWL5" s="748"/>
      <c r="VWM5" s="748"/>
      <c r="VWN5" s="748"/>
      <c r="VWO5" s="748"/>
      <c r="VWP5" s="748"/>
      <c r="VWQ5" s="748"/>
      <c r="VWR5" s="748"/>
      <c r="VWS5" s="748"/>
      <c r="VWT5" s="748"/>
      <c r="VWU5" s="748"/>
      <c r="VWV5" s="748"/>
      <c r="VWW5" s="748"/>
      <c r="VWX5" s="748"/>
      <c r="VWY5" s="748"/>
      <c r="VWZ5" s="748"/>
      <c r="VXA5" s="748"/>
      <c r="VXB5" s="748"/>
      <c r="VXC5" s="747"/>
      <c r="VXD5" s="748"/>
      <c r="VXE5" s="748"/>
      <c r="VXF5" s="748"/>
      <c r="VXG5" s="748"/>
      <c r="VXH5" s="748"/>
      <c r="VXI5" s="748"/>
      <c r="VXJ5" s="748"/>
      <c r="VXK5" s="748"/>
      <c r="VXL5" s="748"/>
      <c r="VXM5" s="748"/>
      <c r="VXN5" s="748"/>
      <c r="VXO5" s="748"/>
      <c r="VXP5" s="748"/>
      <c r="VXQ5" s="748"/>
      <c r="VXR5" s="748"/>
      <c r="VXS5" s="748"/>
      <c r="VXT5" s="748"/>
      <c r="VXU5" s="748"/>
      <c r="VXV5" s="748"/>
      <c r="VXW5" s="748"/>
      <c r="VXX5" s="748"/>
      <c r="VXY5" s="748"/>
      <c r="VXZ5" s="748"/>
      <c r="VYA5" s="748"/>
      <c r="VYB5" s="748"/>
      <c r="VYC5" s="748"/>
      <c r="VYD5" s="748"/>
      <c r="VYE5" s="748"/>
      <c r="VYF5" s="748"/>
      <c r="VYG5" s="748"/>
      <c r="VYH5" s="747"/>
      <c r="VYI5" s="748"/>
      <c r="VYJ5" s="748"/>
      <c r="VYK5" s="748"/>
      <c r="VYL5" s="748"/>
      <c r="VYM5" s="748"/>
      <c r="VYN5" s="748"/>
      <c r="VYO5" s="748"/>
      <c r="VYP5" s="748"/>
      <c r="VYQ5" s="748"/>
      <c r="VYR5" s="748"/>
      <c r="VYS5" s="748"/>
      <c r="VYT5" s="748"/>
      <c r="VYU5" s="748"/>
      <c r="VYV5" s="748"/>
      <c r="VYW5" s="748"/>
      <c r="VYX5" s="748"/>
      <c r="VYY5" s="748"/>
      <c r="VYZ5" s="748"/>
      <c r="VZA5" s="748"/>
      <c r="VZB5" s="748"/>
      <c r="VZC5" s="748"/>
      <c r="VZD5" s="748"/>
      <c r="VZE5" s="748"/>
      <c r="VZF5" s="748"/>
      <c r="VZG5" s="748"/>
      <c r="VZH5" s="748"/>
      <c r="VZI5" s="748"/>
      <c r="VZJ5" s="748"/>
      <c r="VZK5" s="748"/>
      <c r="VZL5" s="748"/>
      <c r="VZM5" s="747"/>
      <c r="VZN5" s="748"/>
      <c r="VZO5" s="748"/>
      <c r="VZP5" s="748"/>
      <c r="VZQ5" s="748"/>
      <c r="VZR5" s="748"/>
      <c r="VZS5" s="748"/>
      <c r="VZT5" s="748"/>
      <c r="VZU5" s="748"/>
      <c r="VZV5" s="748"/>
      <c r="VZW5" s="748"/>
      <c r="VZX5" s="748"/>
      <c r="VZY5" s="748"/>
      <c r="VZZ5" s="748"/>
      <c r="WAA5" s="748"/>
      <c r="WAB5" s="748"/>
      <c r="WAC5" s="748"/>
      <c r="WAD5" s="748"/>
      <c r="WAE5" s="748"/>
      <c r="WAF5" s="748"/>
      <c r="WAG5" s="748"/>
      <c r="WAH5" s="748"/>
      <c r="WAI5" s="748"/>
      <c r="WAJ5" s="748"/>
      <c r="WAK5" s="748"/>
      <c r="WAL5" s="748"/>
      <c r="WAM5" s="748"/>
      <c r="WAN5" s="748"/>
      <c r="WAO5" s="748"/>
      <c r="WAP5" s="748"/>
      <c r="WAQ5" s="748"/>
      <c r="WAR5" s="747"/>
      <c r="WAS5" s="748"/>
      <c r="WAT5" s="748"/>
      <c r="WAU5" s="748"/>
      <c r="WAV5" s="748"/>
      <c r="WAW5" s="748"/>
      <c r="WAX5" s="748"/>
      <c r="WAY5" s="748"/>
      <c r="WAZ5" s="748"/>
      <c r="WBA5" s="748"/>
      <c r="WBB5" s="748"/>
      <c r="WBC5" s="748"/>
      <c r="WBD5" s="748"/>
      <c r="WBE5" s="748"/>
      <c r="WBF5" s="748"/>
      <c r="WBG5" s="748"/>
      <c r="WBH5" s="748"/>
      <c r="WBI5" s="748"/>
      <c r="WBJ5" s="748"/>
      <c r="WBK5" s="748"/>
      <c r="WBL5" s="748"/>
      <c r="WBM5" s="748"/>
      <c r="WBN5" s="748"/>
      <c r="WBO5" s="748"/>
      <c r="WBP5" s="748"/>
      <c r="WBQ5" s="748"/>
      <c r="WBR5" s="748"/>
      <c r="WBS5" s="748"/>
      <c r="WBT5" s="748"/>
      <c r="WBU5" s="748"/>
      <c r="WBV5" s="748"/>
      <c r="WBW5" s="747"/>
      <c r="WBX5" s="748"/>
      <c r="WBY5" s="748"/>
      <c r="WBZ5" s="748"/>
      <c r="WCA5" s="748"/>
      <c r="WCB5" s="748"/>
      <c r="WCC5" s="748"/>
      <c r="WCD5" s="748"/>
      <c r="WCE5" s="748"/>
      <c r="WCF5" s="748"/>
      <c r="WCG5" s="748"/>
      <c r="WCH5" s="748"/>
      <c r="WCI5" s="748"/>
      <c r="WCJ5" s="748"/>
      <c r="WCK5" s="748"/>
      <c r="WCL5" s="748"/>
      <c r="WCM5" s="748"/>
      <c r="WCN5" s="748"/>
      <c r="WCO5" s="748"/>
      <c r="WCP5" s="748"/>
      <c r="WCQ5" s="748"/>
      <c r="WCR5" s="748"/>
      <c r="WCS5" s="748"/>
      <c r="WCT5" s="748"/>
      <c r="WCU5" s="748"/>
      <c r="WCV5" s="748"/>
      <c r="WCW5" s="748"/>
      <c r="WCX5" s="748"/>
      <c r="WCY5" s="748"/>
      <c r="WCZ5" s="748"/>
      <c r="WDA5" s="748"/>
      <c r="WDB5" s="747"/>
      <c r="WDC5" s="748"/>
      <c r="WDD5" s="748"/>
      <c r="WDE5" s="748"/>
      <c r="WDF5" s="748"/>
      <c r="WDG5" s="748"/>
      <c r="WDH5" s="748"/>
      <c r="WDI5" s="748"/>
      <c r="WDJ5" s="748"/>
      <c r="WDK5" s="748"/>
      <c r="WDL5" s="748"/>
      <c r="WDM5" s="748"/>
      <c r="WDN5" s="748"/>
      <c r="WDO5" s="748"/>
      <c r="WDP5" s="748"/>
      <c r="WDQ5" s="748"/>
      <c r="WDR5" s="748"/>
      <c r="WDS5" s="748"/>
      <c r="WDT5" s="748"/>
      <c r="WDU5" s="748"/>
      <c r="WDV5" s="748"/>
      <c r="WDW5" s="748"/>
      <c r="WDX5" s="748"/>
      <c r="WDY5" s="748"/>
      <c r="WDZ5" s="748"/>
      <c r="WEA5" s="748"/>
      <c r="WEB5" s="748"/>
      <c r="WEC5" s="748"/>
      <c r="WED5" s="748"/>
      <c r="WEE5" s="748"/>
      <c r="WEF5" s="748"/>
      <c r="WEG5" s="747"/>
      <c r="WEH5" s="748"/>
      <c r="WEI5" s="748"/>
      <c r="WEJ5" s="748"/>
      <c r="WEK5" s="748"/>
      <c r="WEL5" s="748"/>
      <c r="WEM5" s="748"/>
      <c r="WEN5" s="748"/>
      <c r="WEO5" s="748"/>
      <c r="WEP5" s="748"/>
      <c r="WEQ5" s="748"/>
      <c r="WER5" s="748"/>
      <c r="WES5" s="748"/>
      <c r="WET5" s="748"/>
      <c r="WEU5" s="748"/>
      <c r="WEV5" s="748"/>
      <c r="WEW5" s="748"/>
      <c r="WEX5" s="748"/>
      <c r="WEY5" s="748"/>
      <c r="WEZ5" s="748"/>
      <c r="WFA5" s="748"/>
      <c r="WFB5" s="748"/>
      <c r="WFC5" s="748"/>
      <c r="WFD5" s="748"/>
      <c r="WFE5" s="748"/>
      <c r="WFF5" s="748"/>
      <c r="WFG5" s="748"/>
      <c r="WFH5" s="748"/>
      <c r="WFI5" s="748"/>
      <c r="WFJ5" s="748"/>
      <c r="WFK5" s="748"/>
      <c r="WFL5" s="747"/>
      <c r="WFM5" s="748"/>
      <c r="WFN5" s="748"/>
      <c r="WFO5" s="748"/>
      <c r="WFP5" s="748"/>
      <c r="WFQ5" s="748"/>
      <c r="WFR5" s="748"/>
      <c r="WFS5" s="748"/>
      <c r="WFT5" s="748"/>
      <c r="WFU5" s="748"/>
      <c r="WFV5" s="748"/>
      <c r="WFW5" s="748"/>
      <c r="WFX5" s="748"/>
      <c r="WFY5" s="748"/>
      <c r="WFZ5" s="748"/>
      <c r="WGA5" s="748"/>
      <c r="WGB5" s="748"/>
      <c r="WGC5" s="748"/>
      <c r="WGD5" s="748"/>
      <c r="WGE5" s="748"/>
      <c r="WGF5" s="748"/>
      <c r="WGG5" s="748"/>
      <c r="WGH5" s="748"/>
      <c r="WGI5" s="748"/>
      <c r="WGJ5" s="748"/>
      <c r="WGK5" s="748"/>
      <c r="WGL5" s="748"/>
      <c r="WGM5" s="748"/>
      <c r="WGN5" s="748"/>
      <c r="WGO5" s="748"/>
      <c r="WGP5" s="748"/>
      <c r="WGQ5" s="747"/>
      <c r="WGR5" s="748"/>
      <c r="WGS5" s="748"/>
      <c r="WGT5" s="748"/>
      <c r="WGU5" s="748"/>
      <c r="WGV5" s="748"/>
      <c r="WGW5" s="748"/>
      <c r="WGX5" s="748"/>
      <c r="WGY5" s="748"/>
      <c r="WGZ5" s="748"/>
      <c r="WHA5" s="748"/>
      <c r="WHB5" s="748"/>
      <c r="WHC5" s="748"/>
      <c r="WHD5" s="748"/>
      <c r="WHE5" s="748"/>
      <c r="WHF5" s="748"/>
      <c r="WHG5" s="748"/>
      <c r="WHH5" s="748"/>
      <c r="WHI5" s="748"/>
      <c r="WHJ5" s="748"/>
      <c r="WHK5" s="748"/>
      <c r="WHL5" s="748"/>
      <c r="WHM5" s="748"/>
      <c r="WHN5" s="748"/>
      <c r="WHO5" s="748"/>
      <c r="WHP5" s="748"/>
      <c r="WHQ5" s="748"/>
      <c r="WHR5" s="748"/>
      <c r="WHS5" s="748"/>
      <c r="WHT5" s="748"/>
      <c r="WHU5" s="748"/>
      <c r="WHV5" s="747"/>
      <c r="WHW5" s="748"/>
      <c r="WHX5" s="748"/>
      <c r="WHY5" s="748"/>
      <c r="WHZ5" s="748"/>
      <c r="WIA5" s="748"/>
      <c r="WIB5" s="748"/>
      <c r="WIC5" s="748"/>
      <c r="WID5" s="748"/>
      <c r="WIE5" s="748"/>
      <c r="WIF5" s="748"/>
      <c r="WIG5" s="748"/>
      <c r="WIH5" s="748"/>
      <c r="WII5" s="748"/>
      <c r="WIJ5" s="748"/>
      <c r="WIK5" s="748"/>
      <c r="WIL5" s="748"/>
      <c r="WIM5" s="748"/>
      <c r="WIN5" s="748"/>
      <c r="WIO5" s="748"/>
      <c r="WIP5" s="748"/>
      <c r="WIQ5" s="748"/>
      <c r="WIR5" s="748"/>
      <c r="WIS5" s="748"/>
      <c r="WIT5" s="748"/>
      <c r="WIU5" s="748"/>
      <c r="WIV5" s="748"/>
      <c r="WIW5" s="748"/>
      <c r="WIX5" s="748"/>
      <c r="WIY5" s="748"/>
      <c r="WIZ5" s="748"/>
      <c r="WJA5" s="747"/>
      <c r="WJB5" s="748"/>
      <c r="WJC5" s="748"/>
      <c r="WJD5" s="748"/>
      <c r="WJE5" s="748"/>
      <c r="WJF5" s="748"/>
      <c r="WJG5" s="748"/>
      <c r="WJH5" s="748"/>
      <c r="WJI5" s="748"/>
      <c r="WJJ5" s="748"/>
      <c r="WJK5" s="748"/>
      <c r="WJL5" s="748"/>
      <c r="WJM5" s="748"/>
      <c r="WJN5" s="748"/>
      <c r="WJO5" s="748"/>
      <c r="WJP5" s="748"/>
      <c r="WJQ5" s="748"/>
      <c r="WJR5" s="748"/>
      <c r="WJS5" s="748"/>
      <c r="WJT5" s="748"/>
      <c r="WJU5" s="748"/>
      <c r="WJV5" s="748"/>
      <c r="WJW5" s="748"/>
      <c r="WJX5" s="748"/>
      <c r="WJY5" s="748"/>
      <c r="WJZ5" s="748"/>
      <c r="WKA5" s="748"/>
      <c r="WKB5" s="748"/>
      <c r="WKC5" s="748"/>
      <c r="WKD5" s="748"/>
      <c r="WKE5" s="748"/>
      <c r="WKF5" s="747"/>
      <c r="WKG5" s="748"/>
      <c r="WKH5" s="748"/>
      <c r="WKI5" s="748"/>
      <c r="WKJ5" s="748"/>
      <c r="WKK5" s="748"/>
      <c r="WKL5" s="748"/>
      <c r="WKM5" s="748"/>
      <c r="WKN5" s="748"/>
      <c r="WKO5" s="748"/>
      <c r="WKP5" s="748"/>
      <c r="WKQ5" s="748"/>
      <c r="WKR5" s="748"/>
      <c r="WKS5" s="748"/>
      <c r="WKT5" s="748"/>
      <c r="WKU5" s="748"/>
      <c r="WKV5" s="748"/>
      <c r="WKW5" s="748"/>
      <c r="WKX5" s="748"/>
      <c r="WKY5" s="748"/>
      <c r="WKZ5" s="748"/>
      <c r="WLA5" s="748"/>
      <c r="WLB5" s="748"/>
      <c r="WLC5" s="748"/>
      <c r="WLD5" s="748"/>
      <c r="WLE5" s="748"/>
      <c r="WLF5" s="748"/>
      <c r="WLG5" s="748"/>
      <c r="WLH5" s="748"/>
      <c r="WLI5" s="748"/>
      <c r="WLJ5" s="748"/>
      <c r="WLK5" s="747"/>
      <c r="WLL5" s="748"/>
      <c r="WLM5" s="748"/>
      <c r="WLN5" s="748"/>
      <c r="WLO5" s="748"/>
      <c r="WLP5" s="748"/>
      <c r="WLQ5" s="748"/>
      <c r="WLR5" s="748"/>
      <c r="WLS5" s="748"/>
      <c r="WLT5" s="748"/>
      <c r="WLU5" s="748"/>
      <c r="WLV5" s="748"/>
      <c r="WLW5" s="748"/>
      <c r="WLX5" s="748"/>
      <c r="WLY5" s="748"/>
      <c r="WLZ5" s="748"/>
      <c r="WMA5" s="748"/>
      <c r="WMB5" s="748"/>
      <c r="WMC5" s="748"/>
      <c r="WMD5" s="748"/>
      <c r="WME5" s="748"/>
      <c r="WMF5" s="748"/>
      <c r="WMG5" s="748"/>
      <c r="WMH5" s="748"/>
      <c r="WMI5" s="748"/>
      <c r="WMJ5" s="748"/>
      <c r="WMK5" s="748"/>
      <c r="WML5" s="748"/>
      <c r="WMM5" s="748"/>
      <c r="WMN5" s="748"/>
      <c r="WMO5" s="748"/>
      <c r="WMP5" s="747"/>
      <c r="WMQ5" s="748"/>
      <c r="WMR5" s="748"/>
      <c r="WMS5" s="748"/>
      <c r="WMT5" s="748"/>
      <c r="WMU5" s="748"/>
      <c r="WMV5" s="748"/>
      <c r="WMW5" s="748"/>
      <c r="WMX5" s="748"/>
      <c r="WMY5" s="748"/>
      <c r="WMZ5" s="748"/>
      <c r="WNA5" s="748"/>
      <c r="WNB5" s="748"/>
      <c r="WNC5" s="748"/>
      <c r="WND5" s="748"/>
      <c r="WNE5" s="748"/>
      <c r="WNF5" s="748"/>
      <c r="WNG5" s="748"/>
      <c r="WNH5" s="748"/>
      <c r="WNI5" s="748"/>
      <c r="WNJ5" s="748"/>
      <c r="WNK5" s="748"/>
      <c r="WNL5" s="748"/>
      <c r="WNM5" s="748"/>
      <c r="WNN5" s="748"/>
      <c r="WNO5" s="748"/>
      <c r="WNP5" s="748"/>
      <c r="WNQ5" s="748"/>
      <c r="WNR5" s="748"/>
      <c r="WNS5" s="748"/>
      <c r="WNT5" s="748"/>
      <c r="WNU5" s="747"/>
      <c r="WNV5" s="748"/>
      <c r="WNW5" s="748"/>
      <c r="WNX5" s="748"/>
      <c r="WNY5" s="748"/>
      <c r="WNZ5" s="748"/>
      <c r="WOA5" s="748"/>
      <c r="WOB5" s="748"/>
      <c r="WOC5" s="748"/>
      <c r="WOD5" s="748"/>
      <c r="WOE5" s="748"/>
      <c r="WOF5" s="748"/>
      <c r="WOG5" s="748"/>
      <c r="WOH5" s="748"/>
      <c r="WOI5" s="748"/>
      <c r="WOJ5" s="748"/>
      <c r="WOK5" s="748"/>
      <c r="WOL5" s="748"/>
      <c r="WOM5" s="748"/>
      <c r="WON5" s="748"/>
      <c r="WOO5" s="748"/>
      <c r="WOP5" s="748"/>
      <c r="WOQ5" s="748"/>
      <c r="WOR5" s="748"/>
      <c r="WOS5" s="748"/>
      <c r="WOT5" s="748"/>
      <c r="WOU5" s="748"/>
      <c r="WOV5" s="748"/>
      <c r="WOW5" s="748"/>
      <c r="WOX5" s="748"/>
      <c r="WOY5" s="748"/>
      <c r="WOZ5" s="747"/>
      <c r="WPA5" s="748"/>
      <c r="WPB5" s="748"/>
      <c r="WPC5" s="748"/>
      <c r="WPD5" s="748"/>
      <c r="WPE5" s="748"/>
      <c r="WPF5" s="748"/>
      <c r="WPG5" s="748"/>
      <c r="WPH5" s="748"/>
      <c r="WPI5" s="748"/>
      <c r="WPJ5" s="748"/>
      <c r="WPK5" s="748"/>
      <c r="WPL5" s="748"/>
      <c r="WPM5" s="748"/>
      <c r="WPN5" s="748"/>
      <c r="WPO5" s="748"/>
      <c r="WPP5" s="748"/>
      <c r="WPQ5" s="748"/>
      <c r="WPR5" s="748"/>
      <c r="WPS5" s="748"/>
      <c r="WPT5" s="748"/>
      <c r="WPU5" s="748"/>
      <c r="WPV5" s="748"/>
      <c r="WPW5" s="748"/>
      <c r="WPX5" s="748"/>
      <c r="WPY5" s="748"/>
      <c r="WPZ5" s="748"/>
      <c r="WQA5" s="748"/>
      <c r="WQB5" s="748"/>
      <c r="WQC5" s="748"/>
      <c r="WQD5" s="748"/>
      <c r="WQE5" s="747"/>
      <c r="WQF5" s="748"/>
      <c r="WQG5" s="748"/>
      <c r="WQH5" s="748"/>
      <c r="WQI5" s="748"/>
      <c r="WQJ5" s="748"/>
      <c r="WQK5" s="748"/>
      <c r="WQL5" s="748"/>
      <c r="WQM5" s="748"/>
      <c r="WQN5" s="748"/>
      <c r="WQO5" s="748"/>
      <c r="WQP5" s="748"/>
      <c r="WQQ5" s="748"/>
      <c r="WQR5" s="748"/>
      <c r="WQS5" s="748"/>
      <c r="WQT5" s="748"/>
      <c r="WQU5" s="748"/>
      <c r="WQV5" s="748"/>
      <c r="WQW5" s="748"/>
      <c r="WQX5" s="748"/>
      <c r="WQY5" s="748"/>
      <c r="WQZ5" s="748"/>
      <c r="WRA5" s="748"/>
      <c r="WRB5" s="748"/>
      <c r="WRC5" s="748"/>
      <c r="WRD5" s="748"/>
      <c r="WRE5" s="748"/>
      <c r="WRF5" s="748"/>
      <c r="WRG5" s="748"/>
      <c r="WRH5" s="748"/>
      <c r="WRI5" s="748"/>
      <c r="WRJ5" s="747"/>
      <c r="WRK5" s="748"/>
      <c r="WRL5" s="748"/>
      <c r="WRM5" s="748"/>
      <c r="WRN5" s="748"/>
      <c r="WRO5" s="748"/>
      <c r="WRP5" s="748"/>
      <c r="WRQ5" s="748"/>
      <c r="WRR5" s="748"/>
      <c r="WRS5" s="748"/>
      <c r="WRT5" s="748"/>
      <c r="WRU5" s="748"/>
      <c r="WRV5" s="748"/>
      <c r="WRW5" s="748"/>
      <c r="WRX5" s="748"/>
      <c r="WRY5" s="748"/>
      <c r="WRZ5" s="748"/>
      <c r="WSA5" s="748"/>
      <c r="WSB5" s="748"/>
      <c r="WSC5" s="748"/>
      <c r="WSD5" s="748"/>
      <c r="WSE5" s="748"/>
      <c r="WSF5" s="748"/>
      <c r="WSG5" s="748"/>
      <c r="WSH5" s="748"/>
      <c r="WSI5" s="748"/>
      <c r="WSJ5" s="748"/>
      <c r="WSK5" s="748"/>
      <c r="WSL5" s="748"/>
      <c r="WSM5" s="748"/>
      <c r="WSN5" s="748"/>
      <c r="WSO5" s="747"/>
      <c r="WSP5" s="748"/>
      <c r="WSQ5" s="748"/>
      <c r="WSR5" s="748"/>
      <c r="WSS5" s="748"/>
      <c r="WST5" s="748"/>
      <c r="WSU5" s="748"/>
      <c r="WSV5" s="748"/>
      <c r="WSW5" s="748"/>
      <c r="WSX5" s="748"/>
      <c r="WSY5" s="748"/>
      <c r="WSZ5" s="748"/>
      <c r="WTA5" s="748"/>
      <c r="WTB5" s="748"/>
      <c r="WTC5" s="748"/>
      <c r="WTD5" s="748"/>
      <c r="WTE5" s="748"/>
      <c r="WTF5" s="748"/>
      <c r="WTG5" s="748"/>
      <c r="WTH5" s="748"/>
      <c r="WTI5" s="748"/>
      <c r="WTJ5" s="748"/>
      <c r="WTK5" s="748"/>
      <c r="WTL5" s="748"/>
      <c r="WTM5" s="748"/>
      <c r="WTN5" s="748"/>
      <c r="WTO5" s="748"/>
      <c r="WTP5" s="748"/>
      <c r="WTQ5" s="748"/>
      <c r="WTR5" s="748"/>
      <c r="WTS5" s="748"/>
      <c r="WTT5" s="747"/>
      <c r="WTU5" s="748"/>
      <c r="WTV5" s="748"/>
      <c r="WTW5" s="748"/>
      <c r="WTX5" s="748"/>
      <c r="WTY5" s="748"/>
      <c r="WTZ5" s="748"/>
      <c r="WUA5" s="748"/>
      <c r="WUB5" s="748"/>
      <c r="WUC5" s="748"/>
      <c r="WUD5" s="748"/>
      <c r="WUE5" s="748"/>
      <c r="WUF5" s="748"/>
      <c r="WUG5" s="748"/>
      <c r="WUH5" s="748"/>
      <c r="WUI5" s="748"/>
      <c r="WUJ5" s="748"/>
      <c r="WUK5" s="748"/>
      <c r="WUL5" s="748"/>
      <c r="WUM5" s="748"/>
      <c r="WUN5" s="748"/>
      <c r="WUO5" s="748"/>
      <c r="WUP5" s="748"/>
      <c r="WUQ5" s="748"/>
      <c r="WUR5" s="748"/>
      <c r="WUS5" s="748"/>
      <c r="WUT5" s="748"/>
      <c r="WUU5" s="748"/>
      <c r="WUV5" s="748"/>
      <c r="WUW5" s="748"/>
      <c r="WUX5" s="748"/>
      <c r="WUY5" s="747"/>
      <c r="WUZ5" s="748"/>
      <c r="WVA5" s="748"/>
      <c r="WVB5" s="748"/>
      <c r="WVC5" s="748"/>
      <c r="WVD5" s="748"/>
      <c r="WVE5" s="748"/>
      <c r="WVF5" s="748"/>
      <c r="WVG5" s="748"/>
      <c r="WVH5" s="748"/>
      <c r="WVI5" s="748"/>
      <c r="WVJ5" s="748"/>
      <c r="WVK5" s="748"/>
      <c r="WVL5" s="748"/>
      <c r="WVM5" s="748"/>
      <c r="WVN5" s="748"/>
      <c r="WVO5" s="748"/>
      <c r="WVP5" s="748"/>
      <c r="WVQ5" s="748"/>
      <c r="WVR5" s="748"/>
      <c r="WVS5" s="748"/>
      <c r="WVT5" s="748"/>
      <c r="WVU5" s="748"/>
      <c r="WVV5" s="748"/>
      <c r="WVW5" s="748"/>
      <c r="WVX5" s="748"/>
      <c r="WVY5" s="748"/>
      <c r="WVZ5" s="748"/>
      <c r="WWA5" s="748"/>
      <c r="WWB5" s="748"/>
      <c r="WWC5" s="748"/>
      <c r="WWD5" s="747"/>
      <c r="WWE5" s="748"/>
      <c r="WWF5" s="748"/>
      <c r="WWG5" s="748"/>
      <c r="WWH5" s="748"/>
      <c r="WWI5" s="748"/>
      <c r="WWJ5" s="748"/>
      <c r="WWK5" s="748"/>
      <c r="WWL5" s="748"/>
      <c r="WWM5" s="748"/>
      <c r="WWN5" s="748"/>
      <c r="WWO5" s="748"/>
      <c r="WWP5" s="748"/>
      <c r="WWQ5" s="748"/>
      <c r="WWR5" s="748"/>
      <c r="WWS5" s="748"/>
      <c r="WWT5" s="748"/>
      <c r="WWU5" s="748"/>
      <c r="WWV5" s="748"/>
      <c r="WWW5" s="748"/>
      <c r="WWX5" s="748"/>
      <c r="WWY5" s="748"/>
      <c r="WWZ5" s="748"/>
      <c r="WXA5" s="748"/>
      <c r="WXB5" s="748"/>
      <c r="WXC5" s="748"/>
      <c r="WXD5" s="748"/>
      <c r="WXE5" s="748"/>
      <c r="WXF5" s="748"/>
      <c r="WXG5" s="748"/>
      <c r="WXH5" s="748"/>
      <c r="WXI5" s="747"/>
      <c r="WXJ5" s="748"/>
      <c r="WXK5" s="748"/>
      <c r="WXL5" s="748"/>
      <c r="WXM5" s="748"/>
      <c r="WXN5" s="748"/>
      <c r="WXO5" s="748"/>
      <c r="WXP5" s="748"/>
      <c r="WXQ5" s="748"/>
      <c r="WXR5" s="748"/>
      <c r="WXS5" s="748"/>
      <c r="WXT5" s="748"/>
      <c r="WXU5" s="748"/>
      <c r="WXV5" s="748"/>
      <c r="WXW5" s="748"/>
      <c r="WXX5" s="748"/>
      <c r="WXY5" s="748"/>
      <c r="WXZ5" s="748"/>
      <c r="WYA5" s="748"/>
      <c r="WYB5" s="748"/>
      <c r="WYC5" s="748"/>
      <c r="WYD5" s="748"/>
      <c r="WYE5" s="748"/>
      <c r="WYF5" s="748"/>
      <c r="WYG5" s="748"/>
      <c r="WYH5" s="748"/>
      <c r="WYI5" s="748"/>
      <c r="WYJ5" s="748"/>
      <c r="WYK5" s="748"/>
      <c r="WYL5" s="748"/>
      <c r="WYM5" s="748"/>
      <c r="WYN5" s="747"/>
      <c r="WYO5" s="748"/>
      <c r="WYP5" s="748"/>
      <c r="WYQ5" s="748"/>
      <c r="WYR5" s="748"/>
      <c r="WYS5" s="748"/>
      <c r="WYT5" s="748"/>
      <c r="WYU5" s="748"/>
      <c r="WYV5" s="748"/>
      <c r="WYW5" s="748"/>
      <c r="WYX5" s="748"/>
      <c r="WYY5" s="748"/>
      <c r="WYZ5" s="748"/>
      <c r="WZA5" s="748"/>
      <c r="WZB5" s="748"/>
      <c r="WZC5" s="748"/>
      <c r="WZD5" s="748"/>
      <c r="WZE5" s="748"/>
      <c r="WZF5" s="748"/>
      <c r="WZG5" s="748"/>
      <c r="WZH5" s="748"/>
      <c r="WZI5" s="748"/>
      <c r="WZJ5" s="748"/>
      <c r="WZK5" s="748"/>
      <c r="WZL5" s="748"/>
      <c r="WZM5" s="748"/>
      <c r="WZN5" s="748"/>
      <c r="WZO5" s="748"/>
      <c r="WZP5" s="748"/>
      <c r="WZQ5" s="748"/>
      <c r="WZR5" s="748"/>
      <c r="WZS5" s="747"/>
      <c r="WZT5" s="748"/>
      <c r="WZU5" s="748"/>
      <c r="WZV5" s="748"/>
      <c r="WZW5" s="748"/>
      <c r="WZX5" s="748"/>
      <c r="WZY5" s="748"/>
      <c r="WZZ5" s="748"/>
      <c r="XAA5" s="748"/>
      <c r="XAB5" s="748"/>
      <c r="XAC5" s="748"/>
      <c r="XAD5" s="748"/>
      <c r="XAE5" s="748"/>
      <c r="XAF5" s="748"/>
      <c r="XAG5" s="748"/>
      <c r="XAH5" s="748"/>
      <c r="XAI5" s="748"/>
      <c r="XAJ5" s="748"/>
      <c r="XAK5" s="748"/>
      <c r="XAL5" s="748"/>
      <c r="XAM5" s="748"/>
      <c r="XAN5" s="748"/>
      <c r="XAO5" s="748"/>
      <c r="XAP5" s="748"/>
      <c r="XAQ5" s="748"/>
      <c r="XAR5" s="748"/>
      <c r="XAS5" s="748"/>
      <c r="XAT5" s="748"/>
      <c r="XAU5" s="748"/>
      <c r="XAV5" s="748"/>
      <c r="XAW5" s="748"/>
      <c r="XAX5" s="747"/>
      <c r="XAY5" s="748"/>
      <c r="XAZ5" s="748"/>
      <c r="XBA5" s="748"/>
      <c r="XBB5" s="748"/>
      <c r="XBC5" s="748"/>
      <c r="XBD5" s="748"/>
      <c r="XBE5" s="748"/>
      <c r="XBF5" s="748"/>
      <c r="XBG5" s="748"/>
      <c r="XBH5" s="748"/>
      <c r="XBI5" s="748"/>
      <c r="XBJ5" s="748"/>
      <c r="XBK5" s="748"/>
      <c r="XBL5" s="748"/>
      <c r="XBM5" s="748"/>
      <c r="XBN5" s="748"/>
      <c r="XBO5" s="748"/>
      <c r="XBP5" s="748"/>
      <c r="XBQ5" s="748"/>
      <c r="XBR5" s="748"/>
      <c r="XBS5" s="748"/>
      <c r="XBT5" s="748"/>
      <c r="XBU5" s="748"/>
      <c r="XBV5" s="748"/>
      <c r="XBW5" s="748"/>
      <c r="XBX5" s="748"/>
      <c r="XBY5" s="748"/>
      <c r="XBZ5" s="748"/>
      <c r="XCA5" s="748"/>
      <c r="XCB5" s="748"/>
      <c r="XCC5" s="747"/>
      <c r="XCD5" s="748"/>
      <c r="XCE5" s="748"/>
      <c r="XCF5" s="748"/>
      <c r="XCG5" s="748"/>
      <c r="XCH5" s="748"/>
      <c r="XCI5" s="748"/>
      <c r="XCJ5" s="748"/>
      <c r="XCK5" s="748"/>
      <c r="XCL5" s="748"/>
      <c r="XCM5" s="748"/>
      <c r="XCN5" s="748"/>
      <c r="XCO5" s="748"/>
      <c r="XCP5" s="748"/>
      <c r="XCQ5" s="748"/>
      <c r="XCR5" s="748"/>
      <c r="XCS5" s="748"/>
      <c r="XCT5" s="748"/>
      <c r="XCU5" s="748"/>
      <c r="XCV5" s="748"/>
      <c r="XCW5" s="748"/>
      <c r="XCX5" s="748"/>
      <c r="XCY5" s="748"/>
      <c r="XCZ5" s="748"/>
      <c r="XDA5" s="748"/>
      <c r="XDB5" s="748"/>
      <c r="XDC5" s="748"/>
      <c r="XDD5" s="748"/>
      <c r="XDE5" s="748"/>
      <c r="XDF5" s="748"/>
      <c r="XDG5" s="748"/>
      <c r="XDH5" s="747"/>
      <c r="XDI5" s="748"/>
      <c r="XDJ5" s="748"/>
      <c r="XDK5" s="748"/>
      <c r="XDL5" s="748"/>
      <c r="XDM5" s="748"/>
      <c r="XDN5" s="748"/>
      <c r="XDO5" s="748"/>
      <c r="XDP5" s="748"/>
      <c r="XDQ5" s="748"/>
      <c r="XDR5" s="748"/>
      <c r="XDS5" s="748"/>
      <c r="XDT5" s="748"/>
      <c r="XDU5" s="748"/>
      <c r="XDV5" s="748"/>
      <c r="XDW5" s="748"/>
    </row>
    <row r="6" spans="1:16351" s="20" customFormat="1" ht="32" customHeight="1" thickBot="1" x14ac:dyDescent="0.4">
      <c r="C6" s="21"/>
      <c r="F6" s="721" t="s">
        <v>355</v>
      </c>
      <c r="G6" s="722"/>
      <c r="H6" s="721">
        <v>45004</v>
      </c>
      <c r="I6" s="722"/>
      <c r="J6" s="721">
        <v>45018</v>
      </c>
      <c r="K6" s="722"/>
      <c r="L6" s="721">
        <v>45032</v>
      </c>
      <c r="M6" s="722"/>
      <c r="N6" s="721">
        <v>45053</v>
      </c>
      <c r="O6" s="722"/>
      <c r="P6" s="721">
        <v>45074</v>
      </c>
      <c r="Q6" s="722"/>
      <c r="R6" s="721">
        <v>45088</v>
      </c>
      <c r="S6" s="722"/>
      <c r="T6" s="721">
        <v>45102</v>
      </c>
      <c r="U6" s="722"/>
      <c r="V6" s="721">
        <v>45116</v>
      </c>
      <c r="W6" s="722"/>
      <c r="X6" s="721">
        <v>45132</v>
      </c>
      <c r="Y6" s="722"/>
      <c r="Z6" s="721">
        <v>45159</v>
      </c>
      <c r="AA6" s="722"/>
      <c r="AB6" s="719">
        <v>45186</v>
      </c>
      <c r="AC6" s="720"/>
      <c r="AD6" s="719">
        <v>45200</v>
      </c>
      <c r="AE6" s="720"/>
      <c r="AF6" s="721">
        <v>45215</v>
      </c>
      <c r="AG6" s="722"/>
      <c r="AH6" s="721">
        <v>45242</v>
      </c>
      <c r="AI6" s="722"/>
      <c r="AJ6" s="719">
        <v>45250</v>
      </c>
      <c r="AK6" s="720"/>
      <c r="AL6" s="719">
        <v>45256</v>
      </c>
      <c r="AM6" s="720"/>
      <c r="AN6" s="719">
        <v>45270</v>
      </c>
      <c r="AO6" s="720"/>
      <c r="AQ6" s="55"/>
    </row>
    <row r="7" spans="1:16351" s="20" customFormat="1" ht="16.5" customHeight="1" x14ac:dyDescent="0.35">
      <c r="A7" s="715" t="s">
        <v>283</v>
      </c>
      <c r="B7" s="716"/>
      <c r="C7" s="716"/>
      <c r="D7" s="716"/>
      <c r="E7" s="723"/>
      <c r="F7" s="715" t="s">
        <v>333</v>
      </c>
      <c r="G7" s="723"/>
      <c r="H7" s="715" t="s">
        <v>371</v>
      </c>
      <c r="I7" s="723"/>
      <c r="J7" s="715" t="s">
        <v>405</v>
      </c>
      <c r="K7" s="723"/>
      <c r="L7" s="715" t="s">
        <v>416</v>
      </c>
      <c r="M7" s="723"/>
      <c r="N7" s="715" t="s">
        <v>425</v>
      </c>
      <c r="O7" s="723"/>
      <c r="P7" s="715" t="s">
        <v>431</v>
      </c>
      <c r="Q7" s="723"/>
      <c r="R7" s="715" t="s">
        <v>454</v>
      </c>
      <c r="S7" s="723"/>
      <c r="T7" s="715" t="s">
        <v>470</v>
      </c>
      <c r="U7" s="723"/>
      <c r="V7" s="715" t="s">
        <v>486</v>
      </c>
      <c r="W7" s="723"/>
      <c r="X7" s="715" t="s">
        <v>491</v>
      </c>
      <c r="Y7" s="723"/>
      <c r="Z7" s="715" t="s">
        <v>514</v>
      </c>
      <c r="AA7" s="723"/>
      <c r="AB7" s="715" t="s">
        <v>522</v>
      </c>
      <c r="AC7" s="723"/>
      <c r="AD7" s="715" t="s">
        <v>532</v>
      </c>
      <c r="AE7" s="723"/>
      <c r="AF7" s="715" t="s">
        <v>541</v>
      </c>
      <c r="AG7" s="716"/>
      <c r="AH7" s="715" t="s">
        <v>580</v>
      </c>
      <c r="AI7" s="716"/>
      <c r="AJ7" s="715" t="s">
        <v>581</v>
      </c>
      <c r="AK7" s="716"/>
      <c r="AL7" s="715" t="s">
        <v>590</v>
      </c>
      <c r="AM7" s="716"/>
      <c r="AN7" s="715" t="s">
        <v>583</v>
      </c>
      <c r="AO7" s="716"/>
      <c r="AP7" s="744" t="s">
        <v>130</v>
      </c>
      <c r="AQ7" s="55"/>
    </row>
    <row r="8" spans="1:16351" s="20" customFormat="1" ht="53" customHeight="1" thickBot="1" x14ac:dyDescent="0.4">
      <c r="A8" s="717"/>
      <c r="B8" s="718"/>
      <c r="C8" s="718"/>
      <c r="D8" s="718"/>
      <c r="E8" s="726"/>
      <c r="F8" s="717"/>
      <c r="G8" s="726"/>
      <c r="H8" s="724"/>
      <c r="I8" s="725"/>
      <c r="J8" s="717"/>
      <c r="K8" s="726"/>
      <c r="L8" s="717"/>
      <c r="M8" s="726"/>
      <c r="N8" s="717"/>
      <c r="O8" s="726"/>
      <c r="P8" s="717"/>
      <c r="Q8" s="726"/>
      <c r="R8" s="717"/>
      <c r="S8" s="726"/>
      <c r="T8" s="717"/>
      <c r="U8" s="726"/>
      <c r="V8" s="717"/>
      <c r="W8" s="726"/>
      <c r="X8" s="717"/>
      <c r="Y8" s="726"/>
      <c r="Z8" s="717"/>
      <c r="AA8" s="726"/>
      <c r="AB8" s="724"/>
      <c r="AC8" s="725"/>
      <c r="AD8" s="724"/>
      <c r="AE8" s="725"/>
      <c r="AF8" s="717"/>
      <c r="AG8" s="718"/>
      <c r="AH8" s="717"/>
      <c r="AI8" s="718"/>
      <c r="AJ8" s="717"/>
      <c r="AK8" s="718"/>
      <c r="AL8" s="717"/>
      <c r="AM8" s="718"/>
      <c r="AN8" s="717"/>
      <c r="AO8" s="718"/>
      <c r="AP8" s="745"/>
      <c r="AQ8" s="55"/>
    </row>
    <row r="9" spans="1:16351" s="20" customFormat="1" ht="31" customHeight="1" thickBot="1" x14ac:dyDescent="0.4">
      <c r="A9" s="66" t="s">
        <v>295</v>
      </c>
      <c r="B9" s="319" t="s">
        <v>2</v>
      </c>
      <c r="C9" s="319" t="s">
        <v>172</v>
      </c>
      <c r="D9" s="319" t="s">
        <v>3</v>
      </c>
      <c r="E9" s="319" t="s">
        <v>4</v>
      </c>
      <c r="F9" s="116" t="s">
        <v>5</v>
      </c>
      <c r="G9" s="581" t="s">
        <v>6</v>
      </c>
      <c r="H9" s="122" t="s">
        <v>5</v>
      </c>
      <c r="I9" s="581" t="s">
        <v>6</v>
      </c>
      <c r="J9" s="122" t="s">
        <v>5</v>
      </c>
      <c r="K9" s="581" t="s">
        <v>6</v>
      </c>
      <c r="L9" s="122" t="s">
        <v>5</v>
      </c>
      <c r="M9" s="581" t="s">
        <v>6</v>
      </c>
      <c r="N9" s="122" t="s">
        <v>5</v>
      </c>
      <c r="O9" s="581" t="s">
        <v>6</v>
      </c>
      <c r="P9" s="122" t="s">
        <v>5</v>
      </c>
      <c r="Q9" s="581" t="s">
        <v>6</v>
      </c>
      <c r="R9" s="122" t="s">
        <v>5</v>
      </c>
      <c r="S9" s="581" t="s">
        <v>6</v>
      </c>
      <c r="T9" s="122" t="s">
        <v>5</v>
      </c>
      <c r="U9" s="581" t="s">
        <v>6</v>
      </c>
      <c r="V9" s="122" t="s">
        <v>5</v>
      </c>
      <c r="W9" s="581" t="s">
        <v>6</v>
      </c>
      <c r="X9" s="122" t="s">
        <v>5</v>
      </c>
      <c r="Y9" s="581" t="s">
        <v>6</v>
      </c>
      <c r="Z9" s="122" t="s">
        <v>5</v>
      </c>
      <c r="AA9" s="581" t="s">
        <v>6</v>
      </c>
      <c r="AB9" s="122" t="s">
        <v>5</v>
      </c>
      <c r="AC9" s="581" t="s">
        <v>6</v>
      </c>
      <c r="AD9" s="122" t="s">
        <v>5</v>
      </c>
      <c r="AE9" s="581" t="s">
        <v>6</v>
      </c>
      <c r="AF9" s="122" t="s">
        <v>5</v>
      </c>
      <c r="AG9" s="581" t="s">
        <v>6</v>
      </c>
      <c r="AH9" s="122" t="s">
        <v>5</v>
      </c>
      <c r="AI9" s="581" t="s">
        <v>6</v>
      </c>
      <c r="AJ9" s="116" t="s">
        <v>5</v>
      </c>
      <c r="AK9" s="320" t="s">
        <v>6</v>
      </c>
      <c r="AL9" s="116" t="s">
        <v>5</v>
      </c>
      <c r="AM9" s="320" t="s">
        <v>6</v>
      </c>
      <c r="AN9" s="116" t="s">
        <v>5</v>
      </c>
      <c r="AO9" s="320" t="s">
        <v>6</v>
      </c>
      <c r="AP9" s="746"/>
      <c r="AQ9" s="55"/>
    </row>
    <row r="10" spans="1:16351" s="59" customFormat="1" ht="20.25" customHeight="1" x14ac:dyDescent="0.35">
      <c r="A10" s="225">
        <v>1</v>
      </c>
      <c r="B10" s="674" t="s">
        <v>73</v>
      </c>
      <c r="C10" s="675">
        <v>2010</v>
      </c>
      <c r="D10" s="676" t="s">
        <v>11</v>
      </c>
      <c r="E10" s="318">
        <f>G10+I10+K10+M10+O10+Q10+S10+U10+W10+Y10+AA10+AC10+AE10+AG10+AI10+AK10+AM10+AO10-M10-Y10-AE10</f>
        <v>1315</v>
      </c>
      <c r="F10" s="677">
        <v>161</v>
      </c>
      <c r="G10" s="678">
        <v>125</v>
      </c>
      <c r="H10" s="679">
        <v>76</v>
      </c>
      <c r="I10" s="678">
        <v>100</v>
      </c>
      <c r="J10" s="679">
        <v>72</v>
      </c>
      <c r="K10" s="678">
        <v>100</v>
      </c>
      <c r="L10" s="679">
        <v>165</v>
      </c>
      <c r="M10" s="680">
        <v>87.5</v>
      </c>
      <c r="N10" s="455">
        <v>74</v>
      </c>
      <c r="O10" s="352">
        <v>100</v>
      </c>
      <c r="P10" s="455">
        <v>75</v>
      </c>
      <c r="Q10" s="681">
        <v>100</v>
      </c>
      <c r="R10" s="455">
        <v>81</v>
      </c>
      <c r="S10" s="681">
        <v>100</v>
      </c>
      <c r="T10" s="455">
        <v>73</v>
      </c>
      <c r="U10" s="352">
        <v>100</v>
      </c>
      <c r="V10" s="455">
        <v>80</v>
      </c>
      <c r="W10" s="352">
        <v>100</v>
      </c>
      <c r="X10" s="455">
        <v>77</v>
      </c>
      <c r="Y10" s="673">
        <v>70</v>
      </c>
      <c r="Z10" s="455">
        <v>75</v>
      </c>
      <c r="AA10" s="352">
        <v>85</v>
      </c>
      <c r="AB10" s="455">
        <v>81</v>
      </c>
      <c r="AC10" s="352">
        <v>70</v>
      </c>
      <c r="AD10" s="455">
        <v>81</v>
      </c>
      <c r="AE10" s="642">
        <v>35</v>
      </c>
      <c r="AF10" s="455">
        <v>84</v>
      </c>
      <c r="AG10" s="352">
        <v>40</v>
      </c>
      <c r="AH10" s="455">
        <v>77</v>
      </c>
      <c r="AI10" s="352">
        <v>100</v>
      </c>
      <c r="AJ10" s="455">
        <v>87</v>
      </c>
      <c r="AK10" s="352">
        <v>50</v>
      </c>
      <c r="AL10" s="455">
        <v>86</v>
      </c>
      <c r="AM10" s="352">
        <v>45</v>
      </c>
      <c r="AN10" s="455">
        <v>76</v>
      </c>
      <c r="AO10" s="352">
        <v>100</v>
      </c>
      <c r="AP10" s="225">
        <v>1</v>
      </c>
      <c r="AQ10" s="397"/>
      <c r="AR10" s="358" t="s">
        <v>184</v>
      </c>
      <c r="AS10" s="359" t="s">
        <v>185</v>
      </c>
      <c r="AT10" s="360">
        <v>0.25</v>
      </c>
      <c r="AU10" s="361" t="s">
        <v>317</v>
      </c>
    </row>
    <row r="11" spans="1:16351" s="59" customFormat="1" ht="20.25" customHeight="1" x14ac:dyDescent="0.35">
      <c r="A11" s="225">
        <v>2</v>
      </c>
      <c r="B11" s="548" t="s">
        <v>227</v>
      </c>
      <c r="C11" s="543">
        <v>2010</v>
      </c>
      <c r="D11" s="549" t="s">
        <v>19</v>
      </c>
      <c r="E11" s="318">
        <f>G11+I11+K11+M11+O11+Q11+S11+U11+W11+Y11+AA11+AC11+AE11+AG11+AI11+AK11+AM11+AO11-G11-AA11</f>
        <v>1035</v>
      </c>
      <c r="F11" s="247">
        <v>175</v>
      </c>
      <c r="G11" s="419">
        <v>18.75</v>
      </c>
      <c r="H11" s="249">
        <v>87</v>
      </c>
      <c r="I11" s="248">
        <v>50</v>
      </c>
      <c r="J11" s="249">
        <v>77</v>
      </c>
      <c r="K11" s="248">
        <v>60</v>
      </c>
      <c r="L11" s="193">
        <v>157</v>
      </c>
      <c r="M11" s="194">
        <v>125</v>
      </c>
      <c r="N11" s="193">
        <v>79</v>
      </c>
      <c r="O11" s="194">
        <v>60</v>
      </c>
      <c r="P11" s="193">
        <v>83</v>
      </c>
      <c r="Q11" s="227">
        <v>50</v>
      </c>
      <c r="R11" s="193">
        <v>86</v>
      </c>
      <c r="S11" s="227">
        <v>50</v>
      </c>
      <c r="T11" s="193">
        <v>74</v>
      </c>
      <c r="U11" s="194">
        <v>70</v>
      </c>
      <c r="V11" s="193">
        <v>81</v>
      </c>
      <c r="W11" s="194">
        <v>70</v>
      </c>
      <c r="X11" s="193">
        <v>81</v>
      </c>
      <c r="Y11" s="194">
        <v>50</v>
      </c>
      <c r="Z11" s="193">
        <v>77</v>
      </c>
      <c r="AA11" s="516">
        <v>40</v>
      </c>
      <c r="AB11" s="193">
        <v>74</v>
      </c>
      <c r="AC11" s="194">
        <v>100</v>
      </c>
      <c r="AD11" s="193">
        <v>78</v>
      </c>
      <c r="AE11" s="194">
        <v>60</v>
      </c>
      <c r="AF11" s="193">
        <v>74</v>
      </c>
      <c r="AG11" s="194">
        <v>100</v>
      </c>
      <c r="AH11" s="193">
        <v>81</v>
      </c>
      <c r="AI11" s="194">
        <v>60</v>
      </c>
      <c r="AJ11" s="193"/>
      <c r="AK11" s="628"/>
      <c r="AL11" s="193">
        <v>84</v>
      </c>
      <c r="AM11" s="194">
        <v>70</v>
      </c>
      <c r="AN11" s="193">
        <v>78</v>
      </c>
      <c r="AO11" s="194">
        <v>60</v>
      </c>
      <c r="AP11" s="225">
        <v>2</v>
      </c>
      <c r="AQ11" s="397"/>
      <c r="AR11" s="362">
        <v>1</v>
      </c>
      <c r="AS11" s="363">
        <v>100</v>
      </c>
      <c r="AT11" s="364">
        <f>AS11*AT10</f>
        <v>25</v>
      </c>
      <c r="AU11" s="361">
        <f>SUM(AS11:AT11)</f>
        <v>125</v>
      </c>
    </row>
    <row r="12" spans="1:16351" s="59" customFormat="1" ht="20.25" customHeight="1" x14ac:dyDescent="0.35">
      <c r="A12" s="225">
        <v>3</v>
      </c>
      <c r="B12" s="548" t="s">
        <v>225</v>
      </c>
      <c r="C12" s="543">
        <v>2010</v>
      </c>
      <c r="D12" s="549" t="s">
        <v>39</v>
      </c>
      <c r="E12" s="318">
        <f>G12+I12+K12+M12+O12+Q12+S12+U12+W12+Y12+AA12+AC12+AE12+AG12+AI12+AK12+AM12+AO12-O12-S12</f>
        <v>1020</v>
      </c>
      <c r="F12" s="247">
        <v>164</v>
      </c>
      <c r="G12" s="248">
        <v>87.5</v>
      </c>
      <c r="H12" s="249">
        <v>81</v>
      </c>
      <c r="I12" s="248">
        <v>70</v>
      </c>
      <c r="J12" s="249">
        <v>77</v>
      </c>
      <c r="K12" s="248">
        <v>60</v>
      </c>
      <c r="L12" s="193">
        <v>166</v>
      </c>
      <c r="M12" s="194">
        <v>62.5</v>
      </c>
      <c r="N12" s="193">
        <v>81</v>
      </c>
      <c r="O12" s="420">
        <v>30</v>
      </c>
      <c r="P12" s="193">
        <v>80</v>
      </c>
      <c r="Q12" s="227">
        <v>70</v>
      </c>
      <c r="R12" s="193">
        <v>92</v>
      </c>
      <c r="S12" s="517">
        <v>40</v>
      </c>
      <c r="T12" s="193">
        <v>77</v>
      </c>
      <c r="U12" s="194">
        <v>50</v>
      </c>
      <c r="V12" s="193">
        <v>83</v>
      </c>
      <c r="W12" s="194">
        <v>40</v>
      </c>
      <c r="X12" s="193">
        <v>76</v>
      </c>
      <c r="Y12" s="194">
        <v>100</v>
      </c>
      <c r="Z12" s="193">
        <v>76</v>
      </c>
      <c r="AA12" s="194">
        <v>50</v>
      </c>
      <c r="AB12" s="193">
        <v>87</v>
      </c>
      <c r="AC12" s="194">
        <v>40</v>
      </c>
      <c r="AD12" s="193">
        <v>75</v>
      </c>
      <c r="AE12" s="194">
        <v>100</v>
      </c>
      <c r="AF12" s="193">
        <v>76</v>
      </c>
      <c r="AG12" s="194">
        <v>70</v>
      </c>
      <c r="AH12" s="193">
        <v>81</v>
      </c>
      <c r="AI12" s="194">
        <v>60</v>
      </c>
      <c r="AJ12" s="193"/>
      <c r="AK12" s="628"/>
      <c r="AL12" s="193">
        <v>74</v>
      </c>
      <c r="AM12" s="194">
        <v>100</v>
      </c>
      <c r="AN12" s="193">
        <v>78</v>
      </c>
      <c r="AO12" s="194">
        <v>60</v>
      </c>
      <c r="AP12" s="225">
        <v>3</v>
      </c>
      <c r="AQ12" s="397"/>
      <c r="AR12" s="365">
        <f t="shared" ref="AR12:AR23" si="0">AR11+1</f>
        <v>2</v>
      </c>
      <c r="AS12" s="366">
        <v>70</v>
      </c>
      <c r="AT12" s="367">
        <f>AS12*AT10</f>
        <v>17.5</v>
      </c>
      <c r="AU12" s="368">
        <f t="shared" ref="AU12:AU14" si="1">SUM(AS12:AT12)</f>
        <v>87.5</v>
      </c>
    </row>
    <row r="13" spans="1:16351" s="59" customFormat="1" ht="20.25" customHeight="1" x14ac:dyDescent="0.35">
      <c r="A13" s="225">
        <v>4</v>
      </c>
      <c r="B13" s="548" t="s">
        <v>361</v>
      </c>
      <c r="C13" s="543">
        <v>2010</v>
      </c>
      <c r="D13" s="549" t="s">
        <v>360</v>
      </c>
      <c r="E13" s="318">
        <f>G13+I13+K13+M13+O13+Q13+S13+U13+W13+Y13+AA13+AC13+AE13+AG13+AI13+AK13+AM13+AO13-Q13-AE13</f>
        <v>588.75</v>
      </c>
      <c r="F13" s="247">
        <v>172</v>
      </c>
      <c r="G13" s="248">
        <v>31.25</v>
      </c>
      <c r="H13" s="249">
        <v>93</v>
      </c>
      <c r="I13" s="248">
        <v>40</v>
      </c>
      <c r="J13" s="249">
        <v>86</v>
      </c>
      <c r="K13" s="248">
        <v>30</v>
      </c>
      <c r="L13" s="193">
        <v>168</v>
      </c>
      <c r="M13" s="194">
        <v>50</v>
      </c>
      <c r="N13" s="193">
        <v>80</v>
      </c>
      <c r="O13" s="194">
        <v>40</v>
      </c>
      <c r="P13" s="193">
        <v>93</v>
      </c>
      <c r="Q13" s="421">
        <v>15</v>
      </c>
      <c r="R13" s="193">
        <v>85</v>
      </c>
      <c r="S13" s="227">
        <v>70</v>
      </c>
      <c r="T13" s="193">
        <v>86</v>
      </c>
      <c r="U13" s="194">
        <v>25</v>
      </c>
      <c r="V13" s="193">
        <v>87</v>
      </c>
      <c r="W13" s="194">
        <v>30</v>
      </c>
      <c r="X13" s="193"/>
      <c r="Y13" s="516"/>
      <c r="Z13" s="193">
        <v>75</v>
      </c>
      <c r="AA13" s="194">
        <v>85</v>
      </c>
      <c r="AB13" s="193">
        <v>88</v>
      </c>
      <c r="AC13" s="194">
        <v>30</v>
      </c>
      <c r="AD13" s="193">
        <v>85</v>
      </c>
      <c r="AE13" s="628">
        <v>20</v>
      </c>
      <c r="AF13" s="193">
        <v>82</v>
      </c>
      <c r="AG13" s="194">
        <v>50</v>
      </c>
      <c r="AH13" s="193">
        <v>87</v>
      </c>
      <c r="AI13" s="194">
        <v>20</v>
      </c>
      <c r="AJ13" s="193">
        <v>84</v>
      </c>
      <c r="AK13" s="194">
        <v>70</v>
      </c>
      <c r="AL13" s="193">
        <v>91</v>
      </c>
      <c r="AM13" s="194">
        <v>17.5</v>
      </c>
      <c r="AN13" s="193"/>
      <c r="AO13" s="194"/>
      <c r="AP13" s="225">
        <v>4</v>
      </c>
      <c r="AQ13" s="397"/>
      <c r="AR13" s="362">
        <f t="shared" si="0"/>
        <v>3</v>
      </c>
      <c r="AS13" s="363">
        <v>50</v>
      </c>
      <c r="AT13" s="364">
        <f>AS13*AT10</f>
        <v>12.5</v>
      </c>
      <c r="AU13" s="361">
        <f t="shared" si="1"/>
        <v>62.5</v>
      </c>
    </row>
    <row r="14" spans="1:16351" s="59" customFormat="1" ht="20.25" customHeight="1" x14ac:dyDescent="0.35">
      <c r="A14" s="225">
        <v>5</v>
      </c>
      <c r="B14" s="548" t="s">
        <v>223</v>
      </c>
      <c r="C14" s="543">
        <v>2010</v>
      </c>
      <c r="D14" s="549" t="s">
        <v>23</v>
      </c>
      <c r="E14" s="318">
        <f t="shared" ref="E14:E29" si="2">G14+I14+K14+M14+O14+Q14+S14+U14+W14+Y14+AA14+AC14+AE14+AG14+AI14+AK14+AM14+AO14</f>
        <v>383.75</v>
      </c>
      <c r="F14" s="247"/>
      <c r="G14" s="419"/>
      <c r="H14" s="249">
        <v>95</v>
      </c>
      <c r="I14" s="248">
        <v>30</v>
      </c>
      <c r="J14" s="249">
        <v>90</v>
      </c>
      <c r="K14" s="248">
        <v>20</v>
      </c>
      <c r="L14" s="193">
        <v>201</v>
      </c>
      <c r="M14" s="194">
        <v>18.75</v>
      </c>
      <c r="N14" s="193">
        <v>85</v>
      </c>
      <c r="O14" s="194">
        <v>20</v>
      </c>
      <c r="P14" s="193"/>
      <c r="Q14" s="227"/>
      <c r="R14" s="193"/>
      <c r="S14" s="517"/>
      <c r="T14" s="193">
        <v>81</v>
      </c>
      <c r="U14" s="194">
        <v>40</v>
      </c>
      <c r="V14" s="193">
        <v>82</v>
      </c>
      <c r="W14" s="194">
        <v>50</v>
      </c>
      <c r="X14" s="193"/>
      <c r="Y14" s="194"/>
      <c r="Z14" s="193">
        <v>89</v>
      </c>
      <c r="AA14" s="194">
        <v>20</v>
      </c>
      <c r="AB14" s="193">
        <v>90</v>
      </c>
      <c r="AC14" s="194">
        <v>20</v>
      </c>
      <c r="AD14" s="193">
        <v>78</v>
      </c>
      <c r="AE14" s="194">
        <v>60</v>
      </c>
      <c r="AF14" s="193">
        <v>88</v>
      </c>
      <c r="AG14" s="194">
        <v>25</v>
      </c>
      <c r="AH14" s="193">
        <v>88</v>
      </c>
      <c r="AI14" s="194">
        <v>15</v>
      </c>
      <c r="AJ14" s="193"/>
      <c r="AK14" s="628"/>
      <c r="AL14" s="193">
        <v>86</v>
      </c>
      <c r="AM14" s="194">
        <v>45</v>
      </c>
      <c r="AN14" s="193">
        <v>81</v>
      </c>
      <c r="AO14" s="194">
        <v>20</v>
      </c>
      <c r="AP14" s="225">
        <v>5</v>
      </c>
      <c r="AQ14" s="397"/>
      <c r="AR14" s="365">
        <f t="shared" si="0"/>
        <v>4</v>
      </c>
      <c r="AS14" s="366">
        <v>40</v>
      </c>
      <c r="AT14" s="367">
        <f>AS14*AT10</f>
        <v>10</v>
      </c>
      <c r="AU14" s="368">
        <f t="shared" si="1"/>
        <v>50</v>
      </c>
    </row>
    <row r="15" spans="1:16351" s="59" customFormat="1" ht="20.25" customHeight="1" x14ac:dyDescent="0.35">
      <c r="A15" s="225">
        <v>6</v>
      </c>
      <c r="B15" s="548" t="s">
        <v>359</v>
      </c>
      <c r="C15" s="543">
        <v>2011</v>
      </c>
      <c r="D15" s="549" t="s">
        <v>360</v>
      </c>
      <c r="E15" s="318">
        <f>G15+I15+K15+M15+O15+Q15+S15+U15+W15+Y15+AA15+AC15+AE15+AG15+AI15+AK15+AM15+AO15-U15</f>
        <v>382.75</v>
      </c>
      <c r="F15" s="247">
        <v>172</v>
      </c>
      <c r="G15" s="248">
        <v>31.25</v>
      </c>
      <c r="H15" s="249"/>
      <c r="I15" s="419"/>
      <c r="J15" s="249">
        <v>95</v>
      </c>
      <c r="K15" s="248">
        <v>12</v>
      </c>
      <c r="L15" s="193">
        <v>179</v>
      </c>
      <c r="M15" s="194">
        <v>25</v>
      </c>
      <c r="N15" s="193">
        <v>79</v>
      </c>
      <c r="O15" s="194">
        <v>60</v>
      </c>
      <c r="P15" s="193">
        <v>89</v>
      </c>
      <c r="Q15" s="227">
        <v>20</v>
      </c>
      <c r="R15" s="193">
        <v>101</v>
      </c>
      <c r="S15" s="227">
        <v>20</v>
      </c>
      <c r="T15" s="193">
        <v>89</v>
      </c>
      <c r="U15" s="516">
        <v>15</v>
      </c>
      <c r="V15" s="193">
        <v>89</v>
      </c>
      <c r="W15" s="194">
        <v>20</v>
      </c>
      <c r="X15" s="193">
        <v>95</v>
      </c>
      <c r="Y15" s="194">
        <v>20</v>
      </c>
      <c r="Z15" s="193">
        <v>95</v>
      </c>
      <c r="AA15" s="194">
        <v>12</v>
      </c>
      <c r="AB15" s="193">
        <v>92</v>
      </c>
      <c r="AC15" s="194">
        <v>15</v>
      </c>
      <c r="AD15" s="193">
        <v>81</v>
      </c>
      <c r="AE15" s="194">
        <v>35</v>
      </c>
      <c r="AF15" s="193"/>
      <c r="AG15" s="628"/>
      <c r="AH15" s="193">
        <v>84</v>
      </c>
      <c r="AI15" s="194">
        <v>40</v>
      </c>
      <c r="AJ15" s="193">
        <v>89</v>
      </c>
      <c r="AK15" s="194">
        <v>40</v>
      </c>
      <c r="AL15" s="193">
        <v>91</v>
      </c>
      <c r="AM15" s="194">
        <v>17.5</v>
      </c>
      <c r="AN15" s="193">
        <v>82</v>
      </c>
      <c r="AO15" s="194">
        <v>15</v>
      </c>
      <c r="AP15" s="225">
        <v>6</v>
      </c>
      <c r="AQ15" s="399"/>
      <c r="AR15" s="362">
        <f t="shared" si="0"/>
        <v>5</v>
      </c>
      <c r="AS15" s="363">
        <v>30</v>
      </c>
      <c r="AT15" s="364">
        <f>AS15*AT10</f>
        <v>7.5</v>
      </c>
      <c r="AU15" s="361">
        <f t="shared" ref="AU15:AU25" si="3">SUM(AS15:AT15)</f>
        <v>37.5</v>
      </c>
    </row>
    <row r="16" spans="1:16351" s="59" customFormat="1" ht="20.25" customHeight="1" x14ac:dyDescent="0.35">
      <c r="A16" s="225">
        <v>7</v>
      </c>
      <c r="B16" s="553" t="s">
        <v>228</v>
      </c>
      <c r="C16" s="543">
        <v>2010</v>
      </c>
      <c r="D16" s="549" t="s">
        <v>37</v>
      </c>
      <c r="E16" s="318">
        <f t="shared" si="2"/>
        <v>377</v>
      </c>
      <c r="F16" s="247">
        <v>165</v>
      </c>
      <c r="G16" s="248">
        <v>62.5</v>
      </c>
      <c r="H16" s="249"/>
      <c r="I16" s="419"/>
      <c r="J16" s="249">
        <v>82</v>
      </c>
      <c r="K16" s="248">
        <v>40</v>
      </c>
      <c r="L16" s="193">
        <v>172</v>
      </c>
      <c r="M16" s="194">
        <v>37.5</v>
      </c>
      <c r="N16" s="193"/>
      <c r="O16" s="194"/>
      <c r="P16" s="193">
        <v>88</v>
      </c>
      <c r="Q16" s="227">
        <v>35</v>
      </c>
      <c r="R16" s="193"/>
      <c r="S16" s="517"/>
      <c r="T16" s="193"/>
      <c r="U16" s="194"/>
      <c r="V16" s="193"/>
      <c r="W16" s="194"/>
      <c r="X16" s="193"/>
      <c r="Y16" s="194"/>
      <c r="Z16" s="193"/>
      <c r="AA16" s="194"/>
      <c r="AB16" s="193">
        <v>82</v>
      </c>
      <c r="AC16" s="194">
        <v>50</v>
      </c>
      <c r="AD16" s="193"/>
      <c r="AE16" s="628"/>
      <c r="AF16" s="193"/>
      <c r="AG16" s="194"/>
      <c r="AH16" s="193">
        <v>90</v>
      </c>
      <c r="AI16" s="194">
        <v>12</v>
      </c>
      <c r="AJ16" s="193">
        <v>80</v>
      </c>
      <c r="AK16" s="194">
        <v>100</v>
      </c>
      <c r="AL16" s="193"/>
      <c r="AM16" s="628"/>
      <c r="AN16" s="193">
        <v>79</v>
      </c>
      <c r="AO16" s="194">
        <v>40</v>
      </c>
      <c r="AP16" s="225">
        <v>7</v>
      </c>
      <c r="AQ16" s="397"/>
      <c r="AR16" s="365">
        <f t="shared" si="0"/>
        <v>6</v>
      </c>
      <c r="AS16" s="366">
        <v>20</v>
      </c>
      <c r="AT16" s="367">
        <f>AS16*AT10</f>
        <v>5</v>
      </c>
      <c r="AU16" s="368">
        <f t="shared" si="3"/>
        <v>25</v>
      </c>
    </row>
    <row r="17" spans="1:47" s="59" customFormat="1" ht="20.25" customHeight="1" x14ac:dyDescent="0.35">
      <c r="A17" s="225">
        <v>8</v>
      </c>
      <c r="B17" s="301" t="s">
        <v>362</v>
      </c>
      <c r="C17" s="104">
        <v>2010</v>
      </c>
      <c r="D17" s="291" t="s">
        <v>39</v>
      </c>
      <c r="E17" s="318">
        <f t="shared" si="2"/>
        <v>305</v>
      </c>
      <c r="F17" s="247">
        <v>176</v>
      </c>
      <c r="G17" s="248">
        <v>15</v>
      </c>
      <c r="H17" s="249">
        <v>99</v>
      </c>
      <c r="I17" s="248">
        <v>20</v>
      </c>
      <c r="J17" s="249">
        <v>100</v>
      </c>
      <c r="K17" s="248">
        <v>10</v>
      </c>
      <c r="L17" s="193"/>
      <c r="M17" s="420"/>
      <c r="N17" s="193">
        <v>98</v>
      </c>
      <c r="O17" s="194">
        <v>10</v>
      </c>
      <c r="P17" s="193">
        <v>99</v>
      </c>
      <c r="Q17" s="227">
        <v>11</v>
      </c>
      <c r="R17" s="193">
        <v>98</v>
      </c>
      <c r="S17" s="227">
        <v>30</v>
      </c>
      <c r="T17" s="193">
        <v>86</v>
      </c>
      <c r="U17" s="194">
        <v>25</v>
      </c>
      <c r="V17" s="193">
        <v>100</v>
      </c>
      <c r="W17" s="194">
        <v>15</v>
      </c>
      <c r="X17" s="193">
        <v>93</v>
      </c>
      <c r="Y17" s="194">
        <v>30</v>
      </c>
      <c r="Z17" s="193">
        <v>88</v>
      </c>
      <c r="AA17" s="194">
        <v>30</v>
      </c>
      <c r="AB17" s="193">
        <v>101</v>
      </c>
      <c r="AC17" s="516">
        <v>10</v>
      </c>
      <c r="AD17" s="193">
        <v>93</v>
      </c>
      <c r="AE17" s="194">
        <v>15</v>
      </c>
      <c r="AF17" s="193">
        <v>88</v>
      </c>
      <c r="AG17" s="194">
        <v>25</v>
      </c>
      <c r="AH17" s="193">
        <v>92</v>
      </c>
      <c r="AI17" s="194">
        <v>9</v>
      </c>
      <c r="AJ17" s="193">
        <v>100</v>
      </c>
      <c r="AK17" s="194">
        <v>20</v>
      </c>
      <c r="AL17" s="193"/>
      <c r="AM17" s="628"/>
      <c r="AN17" s="193">
        <v>80</v>
      </c>
      <c r="AO17" s="194">
        <v>30</v>
      </c>
      <c r="AP17" s="225">
        <v>8</v>
      </c>
      <c r="AQ17" s="397"/>
      <c r="AR17" s="362">
        <f t="shared" si="0"/>
        <v>7</v>
      </c>
      <c r="AS17" s="363">
        <v>15</v>
      </c>
      <c r="AT17" s="369">
        <f>AS17*AT10</f>
        <v>3.75</v>
      </c>
      <c r="AU17" s="361">
        <f t="shared" si="3"/>
        <v>18.75</v>
      </c>
    </row>
    <row r="18" spans="1:47" s="59" customFormat="1" ht="18.75" customHeight="1" x14ac:dyDescent="0.35">
      <c r="A18" s="225">
        <v>9</v>
      </c>
      <c r="B18" s="548" t="s">
        <v>365</v>
      </c>
      <c r="C18" s="543">
        <v>2011</v>
      </c>
      <c r="D18" s="549" t="s">
        <v>128</v>
      </c>
      <c r="E18" s="318">
        <f t="shared" si="2"/>
        <v>178</v>
      </c>
      <c r="F18" s="247">
        <v>211</v>
      </c>
      <c r="G18" s="248">
        <v>10</v>
      </c>
      <c r="H18" s="249"/>
      <c r="I18" s="419"/>
      <c r="J18" s="249">
        <v>92</v>
      </c>
      <c r="K18" s="248">
        <v>15</v>
      </c>
      <c r="L18" s="193">
        <v>209</v>
      </c>
      <c r="M18" s="194">
        <v>15</v>
      </c>
      <c r="N18" s="193">
        <v>96</v>
      </c>
      <c r="O18" s="194">
        <v>12</v>
      </c>
      <c r="P18" s="193">
        <v>108</v>
      </c>
      <c r="Q18" s="227">
        <v>8</v>
      </c>
      <c r="R18" s="249">
        <v>102</v>
      </c>
      <c r="S18" s="250">
        <v>13.5</v>
      </c>
      <c r="T18" s="249">
        <v>93</v>
      </c>
      <c r="U18" s="248">
        <v>6</v>
      </c>
      <c r="V18" s="249">
        <v>108</v>
      </c>
      <c r="W18" s="248">
        <v>10</v>
      </c>
      <c r="X18" s="193">
        <v>99</v>
      </c>
      <c r="Y18" s="194">
        <v>11</v>
      </c>
      <c r="Z18" s="249">
        <v>108</v>
      </c>
      <c r="AA18" s="248">
        <v>10</v>
      </c>
      <c r="AB18" s="193"/>
      <c r="AC18" s="516"/>
      <c r="AD18" s="193">
        <v>99</v>
      </c>
      <c r="AE18" s="194">
        <v>12</v>
      </c>
      <c r="AF18" s="193">
        <v>98</v>
      </c>
      <c r="AG18" s="194">
        <v>10</v>
      </c>
      <c r="AH18" s="193">
        <v>104</v>
      </c>
      <c r="AI18" s="194">
        <v>3.5</v>
      </c>
      <c r="AJ18" s="193">
        <v>94</v>
      </c>
      <c r="AK18" s="194">
        <v>30</v>
      </c>
      <c r="AL18" s="193"/>
      <c r="AM18" s="628"/>
      <c r="AN18" s="193">
        <v>87</v>
      </c>
      <c r="AO18" s="194">
        <v>12</v>
      </c>
      <c r="AP18" s="225">
        <v>9</v>
      </c>
      <c r="AQ18" s="397"/>
      <c r="AR18" s="365">
        <f t="shared" si="0"/>
        <v>8</v>
      </c>
      <c r="AS18" s="366">
        <v>12</v>
      </c>
      <c r="AT18" s="367">
        <f>AS18*AT10</f>
        <v>3</v>
      </c>
      <c r="AU18" s="368">
        <f t="shared" si="3"/>
        <v>15</v>
      </c>
    </row>
    <row r="19" spans="1:47" s="59" customFormat="1" ht="20.25" customHeight="1" x14ac:dyDescent="0.35">
      <c r="A19" s="225">
        <v>10</v>
      </c>
      <c r="B19" s="240" t="s">
        <v>364</v>
      </c>
      <c r="C19" s="108">
        <v>2011</v>
      </c>
      <c r="D19" s="103" t="s">
        <v>126</v>
      </c>
      <c r="E19" s="318">
        <f t="shared" si="2"/>
        <v>168</v>
      </c>
      <c r="F19" s="247">
        <v>194</v>
      </c>
      <c r="G19" s="248">
        <v>12.5</v>
      </c>
      <c r="H19" s="249"/>
      <c r="I19" s="419"/>
      <c r="J19" s="249">
        <v>130</v>
      </c>
      <c r="K19" s="248">
        <v>8</v>
      </c>
      <c r="L19" s="193"/>
      <c r="M19" s="194"/>
      <c r="N19" s="249">
        <v>91</v>
      </c>
      <c r="O19" s="248">
        <v>15</v>
      </c>
      <c r="P19" s="193">
        <v>99</v>
      </c>
      <c r="Q19" s="227">
        <v>11</v>
      </c>
      <c r="R19" s="193">
        <v>102</v>
      </c>
      <c r="S19" s="250">
        <v>13.5</v>
      </c>
      <c r="T19" s="193">
        <v>92</v>
      </c>
      <c r="U19" s="516">
        <v>11</v>
      </c>
      <c r="V19" s="193">
        <v>103</v>
      </c>
      <c r="W19" s="194">
        <v>12</v>
      </c>
      <c r="X19" s="193">
        <v>99</v>
      </c>
      <c r="Y19" s="194">
        <v>11</v>
      </c>
      <c r="Z19" s="193">
        <v>113</v>
      </c>
      <c r="AA19" s="194">
        <v>8</v>
      </c>
      <c r="AB19" s="193">
        <v>99</v>
      </c>
      <c r="AC19" s="194">
        <v>12</v>
      </c>
      <c r="AD19" s="193"/>
      <c r="AE19" s="628"/>
      <c r="AF19" s="193">
        <v>90</v>
      </c>
      <c r="AG19" s="194">
        <v>15</v>
      </c>
      <c r="AH19" s="193">
        <v>92</v>
      </c>
      <c r="AI19" s="194">
        <v>9</v>
      </c>
      <c r="AJ19" s="193"/>
      <c r="AK19" s="194"/>
      <c r="AL19" s="193">
        <v>88</v>
      </c>
      <c r="AM19" s="194">
        <v>30</v>
      </c>
      <c r="AN19" s="193"/>
      <c r="AO19" s="194"/>
      <c r="AP19" s="225">
        <v>10</v>
      </c>
      <c r="AQ19" s="397"/>
      <c r="AR19" s="362">
        <f t="shared" si="0"/>
        <v>9</v>
      </c>
      <c r="AS19" s="363">
        <v>10</v>
      </c>
      <c r="AT19" s="364">
        <f>AS19*AT10</f>
        <v>2.5</v>
      </c>
      <c r="AU19" s="361">
        <f t="shared" si="3"/>
        <v>12.5</v>
      </c>
    </row>
    <row r="20" spans="1:47" s="59" customFormat="1" ht="20.25" customHeight="1" x14ac:dyDescent="0.35">
      <c r="A20" s="225">
        <v>11</v>
      </c>
      <c r="B20" s="304" t="s">
        <v>358</v>
      </c>
      <c r="C20" s="108">
        <v>2011</v>
      </c>
      <c r="D20" s="117" t="s">
        <v>39</v>
      </c>
      <c r="E20" s="318">
        <f t="shared" si="2"/>
        <v>125</v>
      </c>
      <c r="F20" s="247">
        <v>169</v>
      </c>
      <c r="G20" s="248">
        <v>50</v>
      </c>
      <c r="H20" s="249"/>
      <c r="I20" s="419"/>
      <c r="J20" s="249"/>
      <c r="K20" s="248"/>
      <c r="L20" s="193"/>
      <c r="M20" s="194"/>
      <c r="N20" s="193"/>
      <c r="O20" s="194"/>
      <c r="P20" s="193">
        <v>88</v>
      </c>
      <c r="Q20" s="227">
        <v>35</v>
      </c>
      <c r="R20" s="193"/>
      <c r="S20" s="517"/>
      <c r="T20" s="193"/>
      <c r="U20" s="194"/>
      <c r="V20" s="193"/>
      <c r="W20" s="194"/>
      <c r="X20" s="249">
        <v>83</v>
      </c>
      <c r="Y20" s="248">
        <v>40</v>
      </c>
      <c r="Z20" s="193"/>
      <c r="AA20" s="194"/>
      <c r="AB20" s="193"/>
      <c r="AC20" s="194"/>
      <c r="AD20" s="193"/>
      <c r="AE20" s="628"/>
      <c r="AF20" s="193"/>
      <c r="AG20" s="194"/>
      <c r="AH20" s="193"/>
      <c r="AI20" s="194"/>
      <c r="AJ20" s="193"/>
      <c r="AK20" s="194"/>
      <c r="AL20" s="193"/>
      <c r="AM20" s="194"/>
      <c r="AN20" s="193"/>
      <c r="AO20" s="194"/>
      <c r="AP20" s="225">
        <v>11</v>
      </c>
      <c r="AQ20" s="397"/>
      <c r="AR20" s="365">
        <f t="shared" si="0"/>
        <v>10</v>
      </c>
      <c r="AS20" s="366">
        <v>8</v>
      </c>
      <c r="AT20" s="367">
        <f>AS20*AT10</f>
        <v>2</v>
      </c>
      <c r="AU20" s="368">
        <f t="shared" si="3"/>
        <v>10</v>
      </c>
    </row>
    <row r="21" spans="1:47" s="59" customFormat="1" ht="20.25" customHeight="1" x14ac:dyDescent="0.35">
      <c r="A21" s="225">
        <v>12</v>
      </c>
      <c r="B21" s="548" t="s">
        <v>495</v>
      </c>
      <c r="C21" s="543">
        <v>2010</v>
      </c>
      <c r="D21" s="549" t="s">
        <v>82</v>
      </c>
      <c r="E21" s="318">
        <f t="shared" si="2"/>
        <v>90</v>
      </c>
      <c r="F21" s="247"/>
      <c r="G21" s="419"/>
      <c r="H21" s="249"/>
      <c r="I21" s="248"/>
      <c r="J21" s="249"/>
      <c r="K21" s="248"/>
      <c r="L21" s="193"/>
      <c r="M21" s="194"/>
      <c r="N21" s="193"/>
      <c r="O21" s="194"/>
      <c r="P21" s="193"/>
      <c r="Q21" s="227"/>
      <c r="R21" s="193"/>
      <c r="S21" s="517"/>
      <c r="T21" s="193"/>
      <c r="U21" s="194"/>
      <c r="V21" s="193"/>
      <c r="W21" s="194"/>
      <c r="X21" s="193">
        <v>96</v>
      </c>
      <c r="Y21" s="194">
        <v>15</v>
      </c>
      <c r="Z21" s="193">
        <v>90</v>
      </c>
      <c r="AA21" s="194">
        <v>15</v>
      </c>
      <c r="AB21" s="193">
        <v>102</v>
      </c>
      <c r="AC21" s="194">
        <v>8</v>
      </c>
      <c r="AD21" s="193"/>
      <c r="AE21" s="628"/>
      <c r="AF21" s="193">
        <v>96</v>
      </c>
      <c r="AG21" s="194">
        <v>12</v>
      </c>
      <c r="AH21" s="193">
        <v>86</v>
      </c>
      <c r="AI21" s="194">
        <v>30</v>
      </c>
      <c r="AJ21" s="193"/>
      <c r="AK21" s="194"/>
      <c r="AL21" s="193"/>
      <c r="AM21" s="194"/>
      <c r="AN21" s="193">
        <v>92</v>
      </c>
      <c r="AO21" s="194">
        <v>10</v>
      </c>
      <c r="AP21" s="225">
        <v>12</v>
      </c>
      <c r="AQ21" s="397"/>
      <c r="AR21" s="362">
        <f t="shared" si="0"/>
        <v>11</v>
      </c>
      <c r="AS21" s="363">
        <v>6</v>
      </c>
      <c r="AT21" s="369">
        <f>AS21*AT10</f>
        <v>1.5</v>
      </c>
      <c r="AU21" s="361">
        <f t="shared" si="3"/>
        <v>7.5</v>
      </c>
    </row>
    <row r="22" spans="1:47" s="59" customFormat="1" ht="20.25" customHeight="1" x14ac:dyDescent="0.35">
      <c r="A22" s="225">
        <v>13</v>
      </c>
      <c r="B22" s="445" t="s">
        <v>456</v>
      </c>
      <c r="C22" s="104">
        <v>2011</v>
      </c>
      <c r="D22" s="447" t="s">
        <v>457</v>
      </c>
      <c r="E22" s="318">
        <f t="shared" si="2"/>
        <v>45.5</v>
      </c>
      <c r="F22" s="192"/>
      <c r="G22" s="419"/>
      <c r="H22" s="159"/>
      <c r="I22" s="160"/>
      <c r="J22" s="159"/>
      <c r="K22" s="160"/>
      <c r="L22" s="255"/>
      <c r="M22" s="256"/>
      <c r="N22" s="255"/>
      <c r="O22" s="256"/>
      <c r="P22" s="255"/>
      <c r="Q22" s="257"/>
      <c r="R22" s="255">
        <v>125</v>
      </c>
      <c r="S22" s="513">
        <v>10</v>
      </c>
      <c r="T22" s="193">
        <v>103</v>
      </c>
      <c r="U22" s="194">
        <v>4</v>
      </c>
      <c r="V22" s="193">
        <v>116</v>
      </c>
      <c r="W22" s="194">
        <v>8</v>
      </c>
      <c r="X22" s="193"/>
      <c r="Y22" s="194"/>
      <c r="Z22" s="193"/>
      <c r="AA22" s="194"/>
      <c r="AB22" s="193">
        <v>107</v>
      </c>
      <c r="AC22" s="194">
        <v>4</v>
      </c>
      <c r="AD22" s="193">
        <v>126</v>
      </c>
      <c r="AE22" s="194">
        <v>10</v>
      </c>
      <c r="AF22" s="193">
        <v>112</v>
      </c>
      <c r="AG22" s="194">
        <v>6</v>
      </c>
      <c r="AH22" s="193">
        <v>104</v>
      </c>
      <c r="AI22" s="194">
        <v>3.5</v>
      </c>
      <c r="AJ22" s="193"/>
      <c r="AK22" s="628"/>
      <c r="AL22" s="193"/>
      <c r="AM22" s="194"/>
      <c r="AN22" s="193"/>
      <c r="AO22" s="194"/>
      <c r="AP22" s="225">
        <v>13</v>
      </c>
      <c r="AQ22" s="397"/>
      <c r="AR22" s="365">
        <f t="shared" si="0"/>
        <v>12</v>
      </c>
      <c r="AS22" s="366">
        <v>4</v>
      </c>
      <c r="AT22" s="367">
        <f>AS22*AT10</f>
        <v>1</v>
      </c>
      <c r="AU22" s="368">
        <f t="shared" si="3"/>
        <v>5</v>
      </c>
    </row>
    <row r="23" spans="1:47" s="59" customFormat="1" ht="20.25" customHeight="1" x14ac:dyDescent="0.35">
      <c r="A23" s="225">
        <v>14</v>
      </c>
      <c r="B23" s="240" t="s">
        <v>553</v>
      </c>
      <c r="C23" s="74">
        <v>2011</v>
      </c>
      <c r="D23" s="291" t="s">
        <v>554</v>
      </c>
      <c r="E23" s="318">
        <f t="shared" si="2"/>
        <v>22</v>
      </c>
      <c r="F23" s="247"/>
      <c r="G23" s="419"/>
      <c r="H23" s="249"/>
      <c r="I23" s="248"/>
      <c r="J23" s="249"/>
      <c r="K23" s="248"/>
      <c r="L23" s="193"/>
      <c r="M23" s="194"/>
      <c r="N23" s="193"/>
      <c r="O23" s="194"/>
      <c r="P23" s="193"/>
      <c r="Q23" s="227"/>
      <c r="R23" s="193"/>
      <c r="S23" s="517"/>
      <c r="T23" s="193"/>
      <c r="U23" s="194"/>
      <c r="V23" s="193"/>
      <c r="W23" s="194"/>
      <c r="X23" s="193"/>
      <c r="Y23" s="194"/>
      <c r="Z23" s="193"/>
      <c r="AA23" s="194"/>
      <c r="AB23" s="193"/>
      <c r="AC23" s="194"/>
      <c r="AD23" s="193"/>
      <c r="AE23" s="628"/>
      <c r="AF23" s="193">
        <v>101</v>
      </c>
      <c r="AG23" s="194">
        <v>8</v>
      </c>
      <c r="AH23" s="193">
        <v>100</v>
      </c>
      <c r="AI23" s="194">
        <v>6</v>
      </c>
      <c r="AJ23" s="193"/>
      <c r="AK23" s="194"/>
      <c r="AL23" s="193"/>
      <c r="AM23" s="194"/>
      <c r="AN23" s="193">
        <v>98</v>
      </c>
      <c r="AO23" s="194">
        <v>8</v>
      </c>
      <c r="AP23" s="225">
        <v>14</v>
      </c>
      <c r="AQ23" s="397"/>
      <c r="AR23" s="362">
        <f t="shared" si="0"/>
        <v>13</v>
      </c>
      <c r="AS23" s="363">
        <v>3</v>
      </c>
      <c r="AT23" s="369">
        <f>AS23*AT10</f>
        <v>0.75</v>
      </c>
      <c r="AU23" s="361">
        <f t="shared" si="3"/>
        <v>3.75</v>
      </c>
    </row>
    <row r="24" spans="1:47" s="59" customFormat="1" ht="20.25" customHeight="1" x14ac:dyDescent="0.35">
      <c r="A24" s="225">
        <v>15</v>
      </c>
      <c r="B24" s="240" t="s">
        <v>474</v>
      </c>
      <c r="C24" s="74">
        <v>2011</v>
      </c>
      <c r="D24" s="291" t="s">
        <v>475</v>
      </c>
      <c r="E24" s="318">
        <f t="shared" si="2"/>
        <v>17</v>
      </c>
      <c r="F24" s="247"/>
      <c r="G24" s="419"/>
      <c r="H24" s="249"/>
      <c r="I24" s="248"/>
      <c r="J24" s="249"/>
      <c r="K24" s="248"/>
      <c r="L24" s="193"/>
      <c r="M24" s="194"/>
      <c r="N24" s="193"/>
      <c r="O24" s="194"/>
      <c r="P24" s="193"/>
      <c r="Q24" s="227"/>
      <c r="R24" s="193"/>
      <c r="S24" s="517"/>
      <c r="T24" s="193">
        <v>92</v>
      </c>
      <c r="U24" s="194">
        <v>11</v>
      </c>
      <c r="V24" s="193"/>
      <c r="W24" s="194"/>
      <c r="X24" s="193"/>
      <c r="Y24" s="194"/>
      <c r="Z24" s="193"/>
      <c r="AA24" s="194"/>
      <c r="AB24" s="193">
        <v>105</v>
      </c>
      <c r="AC24" s="194">
        <v>6</v>
      </c>
      <c r="AD24" s="193"/>
      <c r="AE24" s="628"/>
      <c r="AF24" s="193"/>
      <c r="AG24" s="194"/>
      <c r="AH24" s="193"/>
      <c r="AI24" s="194"/>
      <c r="AJ24" s="193"/>
      <c r="AK24" s="194"/>
      <c r="AL24" s="193"/>
      <c r="AM24" s="194"/>
      <c r="AN24" s="193"/>
      <c r="AO24" s="194"/>
      <c r="AP24" s="225">
        <v>15</v>
      </c>
      <c r="AQ24" s="397"/>
      <c r="AR24" s="365">
        <f>AR23+1</f>
        <v>14</v>
      </c>
      <c r="AS24" s="366">
        <v>2</v>
      </c>
      <c r="AT24" s="367">
        <f>AS24*AT10</f>
        <v>0.5</v>
      </c>
      <c r="AU24" s="368">
        <f t="shared" si="3"/>
        <v>2.5</v>
      </c>
    </row>
    <row r="25" spans="1:47" s="59" customFormat="1" ht="20.25" customHeight="1" x14ac:dyDescent="0.35">
      <c r="A25" s="225">
        <v>16</v>
      </c>
      <c r="B25" s="240" t="s">
        <v>476</v>
      </c>
      <c r="C25" s="74">
        <v>2010</v>
      </c>
      <c r="D25" s="291" t="s">
        <v>477</v>
      </c>
      <c r="E25" s="318">
        <f t="shared" si="2"/>
        <v>8</v>
      </c>
      <c r="F25" s="247"/>
      <c r="G25" s="419"/>
      <c r="H25" s="249"/>
      <c r="I25" s="248"/>
      <c r="J25" s="249"/>
      <c r="K25" s="248"/>
      <c r="L25" s="193"/>
      <c r="M25" s="194"/>
      <c r="N25" s="193"/>
      <c r="O25" s="194"/>
      <c r="P25" s="193"/>
      <c r="Q25" s="227"/>
      <c r="R25" s="193"/>
      <c r="S25" s="517"/>
      <c r="T25" s="193">
        <v>126</v>
      </c>
      <c r="U25" s="194">
        <v>8</v>
      </c>
      <c r="V25" s="193"/>
      <c r="W25" s="194"/>
      <c r="X25" s="193"/>
      <c r="Y25" s="194"/>
      <c r="Z25" s="193"/>
      <c r="AA25" s="194"/>
      <c r="AB25" s="193"/>
      <c r="AC25" s="194"/>
      <c r="AD25" s="193"/>
      <c r="AE25" s="628"/>
      <c r="AF25" s="193"/>
      <c r="AG25" s="194"/>
      <c r="AH25" s="193"/>
      <c r="AI25" s="194"/>
      <c r="AJ25" s="193"/>
      <c r="AK25" s="194"/>
      <c r="AL25" s="193"/>
      <c r="AM25" s="194"/>
      <c r="AN25" s="193"/>
      <c r="AO25" s="194"/>
      <c r="AP25" s="225">
        <v>16</v>
      </c>
      <c r="AQ25" s="397"/>
      <c r="AR25" s="362">
        <v>15</v>
      </c>
      <c r="AS25" s="363">
        <v>1</v>
      </c>
      <c r="AT25" s="369">
        <f>AS25*AT10</f>
        <v>0.25</v>
      </c>
      <c r="AU25" s="361">
        <f t="shared" si="3"/>
        <v>1.25</v>
      </c>
    </row>
    <row r="26" spans="1:47" s="59" customFormat="1" ht="20.25" customHeight="1" x14ac:dyDescent="0.35">
      <c r="A26" s="225">
        <v>17</v>
      </c>
      <c r="B26" s="240"/>
      <c r="C26" s="74"/>
      <c r="D26" s="291"/>
      <c r="E26" s="318">
        <f t="shared" si="2"/>
        <v>0</v>
      </c>
      <c r="F26" s="247"/>
      <c r="G26" s="248"/>
      <c r="H26" s="249"/>
      <c r="I26" s="248"/>
      <c r="J26" s="249"/>
      <c r="K26" s="248"/>
      <c r="L26" s="193"/>
      <c r="M26" s="194"/>
      <c r="N26" s="193"/>
      <c r="O26" s="194"/>
      <c r="P26" s="193"/>
      <c r="Q26" s="227"/>
      <c r="R26" s="193"/>
      <c r="S26" s="227"/>
      <c r="T26" s="193"/>
      <c r="U26" s="194"/>
      <c r="V26" s="193"/>
      <c r="W26" s="194"/>
      <c r="X26" s="193"/>
      <c r="Y26" s="194"/>
      <c r="Z26" s="193"/>
      <c r="AA26" s="194"/>
      <c r="AB26" s="193"/>
      <c r="AC26" s="194"/>
      <c r="AD26" s="193"/>
      <c r="AE26" s="194"/>
      <c r="AF26" s="193"/>
      <c r="AG26" s="194"/>
      <c r="AH26" s="193"/>
      <c r="AI26" s="194"/>
      <c r="AJ26" s="193"/>
      <c r="AK26" s="194"/>
      <c r="AL26" s="193"/>
      <c r="AM26" s="194"/>
      <c r="AN26" s="193"/>
      <c r="AO26" s="194"/>
      <c r="AP26" s="225">
        <v>17</v>
      </c>
      <c r="AQ26" s="397"/>
      <c r="AR26" s="241"/>
      <c r="AS26" s="241"/>
      <c r="AT26" s="241"/>
      <c r="AU26" s="74"/>
    </row>
    <row r="27" spans="1:47" s="59" customFormat="1" ht="20.25" customHeight="1" x14ac:dyDescent="0.35">
      <c r="A27" s="225">
        <v>18</v>
      </c>
      <c r="B27" s="240"/>
      <c r="C27" s="74"/>
      <c r="D27" s="291"/>
      <c r="E27" s="318">
        <f t="shared" si="2"/>
        <v>0</v>
      </c>
      <c r="F27" s="247"/>
      <c r="G27" s="248"/>
      <c r="H27" s="249"/>
      <c r="I27" s="248"/>
      <c r="J27" s="249"/>
      <c r="K27" s="248"/>
      <c r="L27" s="193"/>
      <c r="M27" s="194"/>
      <c r="N27" s="193"/>
      <c r="O27" s="194"/>
      <c r="P27" s="193"/>
      <c r="Q27" s="227"/>
      <c r="R27" s="193"/>
      <c r="S27" s="227"/>
      <c r="T27" s="193"/>
      <c r="U27" s="194"/>
      <c r="V27" s="193"/>
      <c r="W27" s="194"/>
      <c r="X27" s="193"/>
      <c r="Y27" s="194"/>
      <c r="Z27" s="193"/>
      <c r="AA27" s="194"/>
      <c r="AB27" s="193"/>
      <c r="AC27" s="194"/>
      <c r="AD27" s="193"/>
      <c r="AE27" s="194"/>
      <c r="AF27" s="193"/>
      <c r="AG27" s="194"/>
      <c r="AH27" s="193"/>
      <c r="AI27" s="194"/>
      <c r="AJ27" s="193"/>
      <c r="AK27" s="194"/>
      <c r="AL27" s="193"/>
      <c r="AM27" s="194"/>
      <c r="AN27" s="193"/>
      <c r="AO27" s="194"/>
      <c r="AP27" s="225">
        <v>18</v>
      </c>
      <c r="AQ27" s="397"/>
      <c r="AR27" s="370"/>
      <c r="AS27" s="370">
        <f>SUM(AS11:AS26)</f>
        <v>371</v>
      </c>
      <c r="AT27" s="370"/>
      <c r="AU27" s="74">
        <f>SUM(AU11:AU26)</f>
        <v>463.75</v>
      </c>
    </row>
    <row r="28" spans="1:47" s="59" customFormat="1" ht="20.25" customHeight="1" x14ac:dyDescent="0.35">
      <c r="A28" s="225">
        <v>19</v>
      </c>
      <c r="B28" s="240"/>
      <c r="C28" s="74"/>
      <c r="D28" s="291"/>
      <c r="E28" s="318">
        <f t="shared" si="2"/>
        <v>0</v>
      </c>
      <c r="F28" s="247"/>
      <c r="G28" s="248"/>
      <c r="H28" s="249"/>
      <c r="I28" s="248"/>
      <c r="J28" s="249"/>
      <c r="K28" s="248"/>
      <c r="L28" s="193"/>
      <c r="M28" s="194"/>
      <c r="N28" s="193"/>
      <c r="O28" s="194"/>
      <c r="P28" s="193"/>
      <c r="Q28" s="227"/>
      <c r="R28" s="193"/>
      <c r="S28" s="227"/>
      <c r="T28" s="193"/>
      <c r="U28" s="194"/>
      <c r="V28" s="193"/>
      <c r="W28" s="194"/>
      <c r="X28" s="193"/>
      <c r="Y28" s="194"/>
      <c r="Z28" s="193"/>
      <c r="AA28" s="194"/>
      <c r="AB28" s="193"/>
      <c r="AC28" s="194"/>
      <c r="AD28" s="193"/>
      <c r="AE28" s="194"/>
      <c r="AF28" s="193"/>
      <c r="AG28" s="194"/>
      <c r="AH28" s="193"/>
      <c r="AI28" s="194"/>
      <c r="AJ28" s="193"/>
      <c r="AK28" s="194"/>
      <c r="AL28" s="193"/>
      <c r="AM28" s="194"/>
      <c r="AN28" s="193"/>
      <c r="AO28" s="194"/>
      <c r="AP28" s="225">
        <v>19</v>
      </c>
      <c r="AQ28" s="397"/>
    </row>
    <row r="29" spans="1:47" s="59" customFormat="1" ht="20.25" customHeight="1" x14ac:dyDescent="0.35">
      <c r="A29" s="225"/>
      <c r="B29" s="240"/>
      <c r="C29" s="74"/>
      <c r="D29" s="291"/>
      <c r="E29" s="318">
        <f t="shared" si="2"/>
        <v>0</v>
      </c>
      <c r="F29" s="247"/>
      <c r="G29" s="248"/>
      <c r="H29" s="249"/>
      <c r="I29" s="248"/>
      <c r="J29" s="249"/>
      <c r="K29" s="248"/>
      <c r="L29" s="193"/>
      <c r="M29" s="194"/>
      <c r="N29" s="193"/>
      <c r="O29" s="194"/>
      <c r="P29" s="193"/>
      <c r="Q29" s="227"/>
      <c r="R29" s="193"/>
      <c r="S29" s="227"/>
      <c r="T29" s="193"/>
      <c r="U29" s="194"/>
      <c r="V29" s="193"/>
      <c r="W29" s="194"/>
      <c r="X29" s="193"/>
      <c r="Y29" s="194"/>
      <c r="Z29" s="193"/>
      <c r="AA29" s="194"/>
      <c r="AB29" s="193"/>
      <c r="AC29" s="194"/>
      <c r="AD29" s="193"/>
      <c r="AE29" s="194"/>
      <c r="AF29" s="193"/>
      <c r="AG29" s="194"/>
      <c r="AH29" s="193"/>
      <c r="AI29" s="194"/>
      <c r="AJ29" s="193"/>
      <c r="AK29" s="194"/>
      <c r="AL29" s="193"/>
      <c r="AM29" s="194"/>
      <c r="AN29" s="193"/>
      <c r="AO29" s="194"/>
      <c r="AP29" s="225"/>
      <c r="AQ29" s="397"/>
    </row>
    <row r="30" spans="1:47" s="59" customFormat="1" ht="20.25" customHeight="1" thickBot="1" x14ac:dyDescent="0.4">
      <c r="A30" s="225"/>
      <c r="B30" s="232"/>
      <c r="C30" s="61"/>
      <c r="D30" s="289"/>
      <c r="E30" s="112">
        <f t="shared" ref="E30" si="4">G30+I30+K30+M30+O30+Q30+S30+U30+W30+Y30+AA30+AC30+AE30+AG30+AI30+AK30</f>
        <v>5752</v>
      </c>
      <c r="F30" s="247"/>
      <c r="G30" s="649">
        <f>SUM(G10:G28)</f>
        <v>443.75</v>
      </c>
      <c r="H30" s="249"/>
      <c r="I30" s="614">
        <f>SUM(I10:I28)</f>
        <v>310</v>
      </c>
      <c r="J30" s="249"/>
      <c r="K30" s="614">
        <f>SUM(K10:K28)</f>
        <v>355</v>
      </c>
      <c r="L30" s="193"/>
      <c r="M30" s="614">
        <f>SUM(M10:M28)</f>
        <v>421.25</v>
      </c>
      <c r="N30" s="193"/>
      <c r="O30" s="614">
        <f>SUM(O10:O28)</f>
        <v>347</v>
      </c>
      <c r="P30" s="193"/>
      <c r="Q30" s="614">
        <f>SUM(Q10:Q28)</f>
        <v>355</v>
      </c>
      <c r="R30" s="193"/>
      <c r="S30" s="614">
        <f>SUM(S10:S28)</f>
        <v>347</v>
      </c>
      <c r="T30" s="193"/>
      <c r="U30" s="614">
        <f>SUM(U10:U28)</f>
        <v>365</v>
      </c>
      <c r="V30" s="193"/>
      <c r="W30" s="614">
        <f>SUM(W10:W28)</f>
        <v>355</v>
      </c>
      <c r="X30" s="193"/>
      <c r="Y30" s="614">
        <f>SUM(Y10:Y28)</f>
        <v>347</v>
      </c>
      <c r="Z30" s="193"/>
      <c r="AA30" s="614">
        <f>SUM(AA10:AA28)</f>
        <v>355</v>
      </c>
      <c r="AB30" s="193"/>
      <c r="AC30" s="614">
        <f>SUM(AC10:AC28)</f>
        <v>365</v>
      </c>
      <c r="AD30" s="193"/>
      <c r="AE30" s="614">
        <f>SUM(AE10:AE28)</f>
        <v>347</v>
      </c>
      <c r="AF30" s="193"/>
      <c r="AG30" s="614">
        <f>SUM(AG10:AG28)</f>
        <v>361</v>
      </c>
      <c r="AH30" s="193"/>
      <c r="AI30" s="614">
        <f>SUM(AI10:AI28)</f>
        <v>368</v>
      </c>
      <c r="AJ30" s="193"/>
      <c r="AK30" s="614">
        <f>SUM(AK10:AK28)</f>
        <v>310</v>
      </c>
      <c r="AL30" s="193"/>
      <c r="AM30" s="614">
        <f>SUM(AM10:AM28)</f>
        <v>325</v>
      </c>
      <c r="AN30" s="193"/>
      <c r="AO30" s="614">
        <f>SUM(AO10:AO28)</f>
        <v>355</v>
      </c>
      <c r="AP30" s="225"/>
      <c r="AQ30" s="397"/>
    </row>
    <row r="31" spans="1:47" s="20" customFormat="1" ht="16.5" x14ac:dyDescent="0.35">
      <c r="C31" s="21"/>
      <c r="F31" s="21"/>
      <c r="G31" s="21"/>
      <c r="H31" s="21"/>
      <c r="I31" s="21"/>
      <c r="J31" s="21"/>
      <c r="K31" s="21"/>
      <c r="L31" s="21"/>
      <c r="M31" s="21"/>
      <c r="AQ31" s="55"/>
    </row>
    <row r="32" spans="1:47" s="38" customFormat="1" ht="45.5" thickBot="1" x14ac:dyDescent="0.4">
      <c r="A32" s="772" t="s">
        <v>14</v>
      </c>
      <c r="B32" s="749"/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  <c r="V32" s="749"/>
      <c r="W32" s="749"/>
      <c r="X32" s="749"/>
      <c r="Y32" s="749"/>
      <c r="Z32" s="749"/>
      <c r="AA32" s="749"/>
      <c r="AB32" s="749"/>
      <c r="AC32" s="749"/>
      <c r="AD32" s="749"/>
      <c r="AE32" s="749"/>
      <c r="AF32" s="749"/>
      <c r="AG32" s="749"/>
      <c r="AH32" s="749"/>
      <c r="AI32" s="749"/>
      <c r="AJ32" s="749"/>
      <c r="AK32" s="749"/>
      <c r="AL32" s="749"/>
      <c r="AM32" s="749"/>
      <c r="AN32" s="749"/>
      <c r="AO32" s="749"/>
      <c r="AP32" s="749"/>
      <c r="AQ32" s="396"/>
    </row>
    <row r="33" spans="1:47" s="20" customFormat="1" ht="27" customHeight="1" thickBot="1" x14ac:dyDescent="0.4">
      <c r="C33" s="21"/>
      <c r="F33" s="741" t="s">
        <v>355</v>
      </c>
      <c r="G33" s="742"/>
      <c r="H33" s="741">
        <v>45004</v>
      </c>
      <c r="I33" s="742"/>
      <c r="J33" s="721">
        <v>45018</v>
      </c>
      <c r="K33" s="722"/>
      <c r="L33" s="721">
        <v>45032</v>
      </c>
      <c r="M33" s="722"/>
      <c r="N33" s="721">
        <v>45053</v>
      </c>
      <c r="O33" s="722"/>
      <c r="P33" s="721">
        <v>45074</v>
      </c>
      <c r="Q33" s="722"/>
      <c r="R33" s="721">
        <v>45088</v>
      </c>
      <c r="S33" s="722"/>
      <c r="T33" s="721">
        <v>45102</v>
      </c>
      <c r="U33" s="722"/>
      <c r="V33" s="721">
        <v>45116</v>
      </c>
      <c r="W33" s="722"/>
      <c r="X33" s="721">
        <v>45132</v>
      </c>
      <c r="Y33" s="722"/>
      <c r="Z33" s="721">
        <v>45159</v>
      </c>
      <c r="AA33" s="722"/>
      <c r="AB33" s="719">
        <v>45186</v>
      </c>
      <c r="AC33" s="720"/>
      <c r="AD33" s="719">
        <v>45200</v>
      </c>
      <c r="AE33" s="720"/>
      <c r="AF33" s="721">
        <v>45215</v>
      </c>
      <c r="AG33" s="722"/>
      <c r="AH33" s="721">
        <v>45242</v>
      </c>
      <c r="AI33" s="722"/>
      <c r="AJ33" s="719">
        <v>45250</v>
      </c>
      <c r="AK33" s="720"/>
      <c r="AL33" s="719">
        <v>45256</v>
      </c>
      <c r="AM33" s="720"/>
      <c r="AN33" s="719">
        <v>45270</v>
      </c>
      <c r="AO33" s="720"/>
      <c r="AP33" s="744" t="s">
        <v>130</v>
      </c>
      <c r="AQ33" s="55"/>
    </row>
    <row r="34" spans="1:47" s="20" customFormat="1" ht="16.5" customHeight="1" x14ac:dyDescent="0.35">
      <c r="A34" s="767" t="s">
        <v>283</v>
      </c>
      <c r="B34" s="768"/>
      <c r="C34" s="768"/>
      <c r="D34" s="768"/>
      <c r="E34" s="769"/>
      <c r="F34" s="715" t="s">
        <v>333</v>
      </c>
      <c r="G34" s="723"/>
      <c r="H34" s="715" t="s">
        <v>371</v>
      </c>
      <c r="I34" s="723"/>
      <c r="J34" s="715" t="s">
        <v>405</v>
      </c>
      <c r="K34" s="723"/>
      <c r="L34" s="715" t="s">
        <v>416</v>
      </c>
      <c r="M34" s="723"/>
      <c r="N34" s="715" t="s">
        <v>425</v>
      </c>
      <c r="O34" s="723"/>
      <c r="P34" s="715" t="s">
        <v>431</v>
      </c>
      <c r="Q34" s="723"/>
      <c r="R34" s="715" t="s">
        <v>454</v>
      </c>
      <c r="S34" s="723"/>
      <c r="T34" s="715" t="s">
        <v>470</v>
      </c>
      <c r="U34" s="723"/>
      <c r="V34" s="715" t="s">
        <v>486</v>
      </c>
      <c r="W34" s="723"/>
      <c r="X34" s="715" t="s">
        <v>491</v>
      </c>
      <c r="Y34" s="723"/>
      <c r="Z34" s="715" t="s">
        <v>514</v>
      </c>
      <c r="AA34" s="723"/>
      <c r="AB34" s="715" t="s">
        <v>522</v>
      </c>
      <c r="AC34" s="723"/>
      <c r="AD34" s="715" t="s">
        <v>532</v>
      </c>
      <c r="AE34" s="723"/>
      <c r="AF34" s="715" t="s">
        <v>541</v>
      </c>
      <c r="AG34" s="716"/>
      <c r="AH34" s="715" t="s">
        <v>580</v>
      </c>
      <c r="AI34" s="716"/>
      <c r="AJ34" s="715" t="s">
        <v>581</v>
      </c>
      <c r="AK34" s="716"/>
      <c r="AL34" s="715" t="s">
        <v>590</v>
      </c>
      <c r="AM34" s="716"/>
      <c r="AN34" s="715" t="s">
        <v>583</v>
      </c>
      <c r="AO34" s="716"/>
      <c r="AP34" s="745"/>
      <c r="AQ34" s="55"/>
    </row>
    <row r="35" spans="1:47" s="20" customFormat="1" ht="48" customHeight="1" thickBot="1" x14ac:dyDescent="0.4">
      <c r="A35" s="770"/>
      <c r="B35" s="771"/>
      <c r="C35" s="771"/>
      <c r="D35" s="771"/>
      <c r="E35" s="742"/>
      <c r="F35" s="717"/>
      <c r="G35" s="726"/>
      <c r="H35" s="724"/>
      <c r="I35" s="725"/>
      <c r="J35" s="717"/>
      <c r="K35" s="726"/>
      <c r="L35" s="717"/>
      <c r="M35" s="726"/>
      <c r="N35" s="717"/>
      <c r="O35" s="726"/>
      <c r="P35" s="717"/>
      <c r="Q35" s="726"/>
      <c r="R35" s="717"/>
      <c r="S35" s="726"/>
      <c r="T35" s="717"/>
      <c r="U35" s="726"/>
      <c r="V35" s="717"/>
      <c r="W35" s="726"/>
      <c r="X35" s="717"/>
      <c r="Y35" s="726"/>
      <c r="Z35" s="717"/>
      <c r="AA35" s="726"/>
      <c r="AB35" s="724"/>
      <c r="AC35" s="725"/>
      <c r="AD35" s="724"/>
      <c r="AE35" s="725"/>
      <c r="AF35" s="717"/>
      <c r="AG35" s="718"/>
      <c r="AH35" s="717"/>
      <c r="AI35" s="718"/>
      <c r="AJ35" s="717"/>
      <c r="AK35" s="718"/>
      <c r="AL35" s="717"/>
      <c r="AM35" s="718"/>
      <c r="AN35" s="717"/>
      <c r="AO35" s="718"/>
      <c r="AP35" s="746"/>
      <c r="AQ35" s="55"/>
    </row>
    <row r="36" spans="1:47" s="20" customFormat="1" ht="29" customHeight="1" thickBot="1" x14ac:dyDescent="0.4">
      <c r="A36" s="66" t="s">
        <v>295</v>
      </c>
      <c r="B36" s="319" t="s">
        <v>2</v>
      </c>
      <c r="C36" s="319" t="s">
        <v>172</v>
      </c>
      <c r="D36" s="319" t="s">
        <v>3</v>
      </c>
      <c r="E36" s="319" t="s">
        <v>4</v>
      </c>
      <c r="F36" s="24" t="s">
        <v>5</v>
      </c>
      <c r="G36" s="25" t="s">
        <v>6</v>
      </c>
      <c r="H36" s="24" t="s">
        <v>5</v>
      </c>
      <c r="I36" s="25" t="s">
        <v>6</v>
      </c>
      <c r="J36" s="24" t="s">
        <v>5</v>
      </c>
      <c r="K36" s="25" t="s">
        <v>6</v>
      </c>
      <c r="L36" s="24" t="s">
        <v>5</v>
      </c>
      <c r="M36" s="25" t="s">
        <v>6</v>
      </c>
      <c r="N36" s="24" t="s">
        <v>5</v>
      </c>
      <c r="O36" s="25" t="s">
        <v>6</v>
      </c>
      <c r="P36" s="24" t="s">
        <v>5</v>
      </c>
      <c r="Q36" s="29" t="s">
        <v>6</v>
      </c>
      <c r="R36" s="24" t="s">
        <v>5</v>
      </c>
      <c r="S36" s="25" t="s">
        <v>6</v>
      </c>
      <c r="T36" s="24" t="s">
        <v>5</v>
      </c>
      <c r="U36" s="25" t="s">
        <v>6</v>
      </c>
      <c r="V36" s="24" t="s">
        <v>5</v>
      </c>
      <c r="W36" s="25" t="s">
        <v>6</v>
      </c>
      <c r="X36" s="24" t="s">
        <v>5</v>
      </c>
      <c r="Y36" s="25" t="s">
        <v>6</v>
      </c>
      <c r="Z36" s="24" t="s">
        <v>5</v>
      </c>
      <c r="AA36" s="25" t="s">
        <v>6</v>
      </c>
      <c r="AB36" s="24" t="s">
        <v>5</v>
      </c>
      <c r="AC36" s="25" t="s">
        <v>6</v>
      </c>
      <c r="AD36" s="24" t="s">
        <v>5</v>
      </c>
      <c r="AE36" s="25" t="s">
        <v>6</v>
      </c>
      <c r="AF36" s="24" t="s">
        <v>5</v>
      </c>
      <c r="AG36" s="25" t="s">
        <v>6</v>
      </c>
      <c r="AH36" s="24" t="s">
        <v>5</v>
      </c>
      <c r="AI36" s="25" t="s">
        <v>6</v>
      </c>
      <c r="AJ36" s="24" t="s">
        <v>5</v>
      </c>
      <c r="AK36" s="25" t="s">
        <v>6</v>
      </c>
      <c r="AL36" s="24" t="s">
        <v>5</v>
      </c>
      <c r="AM36" s="25" t="s">
        <v>6</v>
      </c>
      <c r="AN36" s="24" t="s">
        <v>5</v>
      </c>
      <c r="AO36" s="25" t="s">
        <v>6</v>
      </c>
      <c r="AP36" s="66" t="s">
        <v>295</v>
      </c>
      <c r="AQ36" s="55"/>
      <c r="AR36" s="358" t="s">
        <v>184</v>
      </c>
      <c r="AS36" s="359" t="s">
        <v>185</v>
      </c>
      <c r="AT36" s="360">
        <v>0.25</v>
      </c>
      <c r="AU36" s="361" t="s">
        <v>317</v>
      </c>
    </row>
    <row r="37" spans="1:47" s="59" customFormat="1" ht="20.25" customHeight="1" x14ac:dyDescent="0.35">
      <c r="A37" s="225">
        <v>1</v>
      </c>
      <c r="B37" s="117" t="s">
        <v>227</v>
      </c>
      <c r="C37" s="104">
        <v>2010</v>
      </c>
      <c r="D37" s="296" t="s">
        <v>19</v>
      </c>
      <c r="E37" s="318">
        <f>G37+I37+K37+M37+O37+Q37+S37+U37+W37+Y37+AA37+AC37+AE37+AG37+AI37+AK37+AM37+AO37-G37-Y37</f>
        <v>895.33</v>
      </c>
      <c r="F37" s="247">
        <v>149</v>
      </c>
      <c r="G37" s="419">
        <v>15</v>
      </c>
      <c r="H37" s="249">
        <v>72</v>
      </c>
      <c r="I37" s="248">
        <v>50</v>
      </c>
      <c r="J37" s="249">
        <v>62</v>
      </c>
      <c r="K37" s="248">
        <v>100</v>
      </c>
      <c r="L37" s="249">
        <v>135</v>
      </c>
      <c r="M37" s="248">
        <v>125</v>
      </c>
      <c r="N37" s="193">
        <v>68</v>
      </c>
      <c r="O37" s="194">
        <v>100</v>
      </c>
      <c r="P37" s="193">
        <v>74</v>
      </c>
      <c r="Q37" s="194">
        <v>50</v>
      </c>
      <c r="R37" s="193">
        <v>81</v>
      </c>
      <c r="S37" s="194">
        <v>45</v>
      </c>
      <c r="T37" s="193">
        <v>70</v>
      </c>
      <c r="U37" s="194">
        <v>53.33</v>
      </c>
      <c r="V37" s="193">
        <v>79</v>
      </c>
      <c r="W37" s="194">
        <v>70</v>
      </c>
      <c r="X37" s="193">
        <v>75</v>
      </c>
      <c r="Y37" s="516">
        <v>30</v>
      </c>
      <c r="Z37" s="193">
        <v>72</v>
      </c>
      <c r="AA37" s="194">
        <v>30</v>
      </c>
      <c r="AB37" s="193">
        <v>69</v>
      </c>
      <c r="AC37" s="194">
        <v>100</v>
      </c>
      <c r="AD37" s="193">
        <v>76</v>
      </c>
      <c r="AE37" s="194">
        <v>40</v>
      </c>
      <c r="AF37" s="193">
        <v>72</v>
      </c>
      <c r="AG37" s="194">
        <v>70</v>
      </c>
      <c r="AH37" s="193">
        <v>79</v>
      </c>
      <c r="AI37" s="194">
        <v>12</v>
      </c>
      <c r="AJ37" s="193"/>
      <c r="AK37" s="628"/>
      <c r="AL37" s="193">
        <v>80</v>
      </c>
      <c r="AM37" s="194">
        <v>40</v>
      </c>
      <c r="AN37" s="193">
        <v>76</v>
      </c>
      <c r="AO37" s="194">
        <v>10</v>
      </c>
      <c r="AP37" s="225">
        <v>1</v>
      </c>
      <c r="AQ37" s="397"/>
      <c r="AR37" s="362">
        <v>1</v>
      </c>
      <c r="AS37" s="363">
        <v>100</v>
      </c>
      <c r="AT37" s="364">
        <f>AS37*AT36</f>
        <v>25</v>
      </c>
      <c r="AU37" s="361">
        <f>SUM(AS37:AT37)</f>
        <v>125</v>
      </c>
    </row>
    <row r="38" spans="1:47" s="59" customFormat="1" ht="20.25" customHeight="1" x14ac:dyDescent="0.35">
      <c r="A38" s="225">
        <v>2</v>
      </c>
      <c r="B38" s="117" t="s">
        <v>225</v>
      </c>
      <c r="C38" s="104">
        <v>2010</v>
      </c>
      <c r="D38" s="296" t="s">
        <v>39</v>
      </c>
      <c r="E38" s="318">
        <f>G38+I38+K38+M38+O38+Q38+S38+U38+W38+Y38+AA38+AC38+AE38+AG38+AI38+AK38+AM38+AO38-O38-AC38</f>
        <v>790.75</v>
      </c>
      <c r="F38" s="247">
        <v>144</v>
      </c>
      <c r="G38" s="248">
        <v>50</v>
      </c>
      <c r="H38" s="249">
        <v>70</v>
      </c>
      <c r="I38" s="248">
        <v>70</v>
      </c>
      <c r="J38" s="249">
        <v>65</v>
      </c>
      <c r="K38" s="248">
        <v>40</v>
      </c>
      <c r="L38" s="193">
        <v>148</v>
      </c>
      <c r="M38" s="194">
        <v>62.5</v>
      </c>
      <c r="N38" s="193">
        <v>72</v>
      </c>
      <c r="O38" s="420">
        <v>17.5</v>
      </c>
      <c r="P38" s="193">
        <v>72</v>
      </c>
      <c r="Q38" s="194">
        <v>70</v>
      </c>
      <c r="R38" s="193">
        <v>86</v>
      </c>
      <c r="S38" s="194">
        <v>20</v>
      </c>
      <c r="T38" s="193">
        <v>72</v>
      </c>
      <c r="U38" s="194">
        <v>25</v>
      </c>
      <c r="V38" s="249">
        <v>80</v>
      </c>
      <c r="W38" s="248">
        <v>45</v>
      </c>
      <c r="X38" s="249">
        <v>69</v>
      </c>
      <c r="Y38" s="248">
        <v>100</v>
      </c>
      <c r="Z38" s="249">
        <v>70</v>
      </c>
      <c r="AA38" s="248">
        <v>50</v>
      </c>
      <c r="AB38" s="249">
        <v>81</v>
      </c>
      <c r="AC38" s="518">
        <v>12</v>
      </c>
      <c r="AD38" s="249">
        <v>72</v>
      </c>
      <c r="AE38" s="248">
        <v>70</v>
      </c>
      <c r="AF38" s="249">
        <v>73</v>
      </c>
      <c r="AG38" s="248">
        <v>50</v>
      </c>
      <c r="AH38" s="249">
        <v>78</v>
      </c>
      <c r="AI38" s="248">
        <v>26.25</v>
      </c>
      <c r="AJ38" s="193"/>
      <c r="AK38" s="628"/>
      <c r="AL38" s="193">
        <v>68</v>
      </c>
      <c r="AM38" s="194">
        <v>100</v>
      </c>
      <c r="AN38" s="193">
        <v>75</v>
      </c>
      <c r="AO38" s="194">
        <v>12</v>
      </c>
      <c r="AP38" s="225">
        <v>2</v>
      </c>
      <c r="AQ38" s="397"/>
      <c r="AR38" s="365">
        <f t="shared" ref="AR38:AR49" si="5">AR37+1</f>
        <v>2</v>
      </c>
      <c r="AS38" s="366">
        <v>70</v>
      </c>
      <c r="AT38" s="367">
        <f>AS38*AT36</f>
        <v>17.5</v>
      </c>
      <c r="AU38" s="368">
        <f t="shared" ref="AU38:AU40" si="6">SUM(AS38:AT38)</f>
        <v>87.5</v>
      </c>
    </row>
    <row r="39" spans="1:47" s="59" customFormat="1" ht="20.25" customHeight="1" x14ac:dyDescent="0.35">
      <c r="A39" s="225">
        <v>3</v>
      </c>
      <c r="B39" s="106" t="s">
        <v>73</v>
      </c>
      <c r="C39" s="104">
        <v>2010</v>
      </c>
      <c r="D39" s="305" t="s">
        <v>11</v>
      </c>
      <c r="E39" s="318">
        <f>G39+I39+K39+M39+O39+Q39+S39+U39+W39+Y39+AA39+AC39+AE39+AG39+AI39+AK39+AM39+AO39-U39-AG39</f>
        <v>742.5</v>
      </c>
      <c r="F39" s="247">
        <v>147</v>
      </c>
      <c r="G39" s="419">
        <v>25</v>
      </c>
      <c r="H39" s="249">
        <v>67</v>
      </c>
      <c r="I39" s="248">
        <v>100</v>
      </c>
      <c r="J39" s="249">
        <v>64</v>
      </c>
      <c r="K39" s="248">
        <v>60</v>
      </c>
      <c r="L39" s="193">
        <v>155</v>
      </c>
      <c r="M39" s="194">
        <v>37.5</v>
      </c>
      <c r="N39" s="193">
        <v>70</v>
      </c>
      <c r="O39" s="194">
        <v>40</v>
      </c>
      <c r="P39" s="249">
        <v>71</v>
      </c>
      <c r="Q39" s="248">
        <v>100</v>
      </c>
      <c r="R39" s="249">
        <v>79</v>
      </c>
      <c r="S39" s="248">
        <v>70</v>
      </c>
      <c r="T39" s="193">
        <v>72</v>
      </c>
      <c r="U39" s="516">
        <v>25</v>
      </c>
      <c r="V39" s="249">
        <v>80</v>
      </c>
      <c r="W39" s="248">
        <v>45</v>
      </c>
      <c r="X39" s="249">
        <v>73</v>
      </c>
      <c r="Y39" s="248">
        <v>50</v>
      </c>
      <c r="Z39" s="249">
        <v>71</v>
      </c>
      <c r="AA39" s="248">
        <v>40</v>
      </c>
      <c r="AB39" s="249">
        <v>77</v>
      </c>
      <c r="AC39" s="248">
        <v>40</v>
      </c>
      <c r="AD39" s="249">
        <v>79</v>
      </c>
      <c r="AE39" s="248">
        <v>20</v>
      </c>
      <c r="AF39" s="249">
        <v>81</v>
      </c>
      <c r="AG39" s="629">
        <v>8</v>
      </c>
      <c r="AH39" s="249">
        <v>76</v>
      </c>
      <c r="AI39" s="248">
        <v>50</v>
      </c>
      <c r="AJ39" s="249">
        <v>83</v>
      </c>
      <c r="AK39" s="248">
        <v>30</v>
      </c>
      <c r="AL39" s="249">
        <v>83</v>
      </c>
      <c r="AM39" s="248">
        <v>17.5</v>
      </c>
      <c r="AN39" s="249">
        <v>74</v>
      </c>
      <c r="AO39" s="248">
        <v>17.5</v>
      </c>
      <c r="AP39" s="225">
        <v>3</v>
      </c>
      <c r="AQ39" s="397"/>
      <c r="AR39" s="362">
        <f t="shared" si="5"/>
        <v>3</v>
      </c>
      <c r="AS39" s="363">
        <v>50</v>
      </c>
      <c r="AT39" s="364">
        <f>AS39*AT36</f>
        <v>12.5</v>
      </c>
      <c r="AU39" s="361">
        <f t="shared" si="6"/>
        <v>62.5</v>
      </c>
    </row>
    <row r="40" spans="1:47" s="59" customFormat="1" ht="20.25" customHeight="1" x14ac:dyDescent="0.35">
      <c r="A40" s="225">
        <v>4</v>
      </c>
      <c r="B40" s="117" t="s">
        <v>223</v>
      </c>
      <c r="C40" s="104">
        <v>2010</v>
      </c>
      <c r="D40" s="296" t="s">
        <v>23</v>
      </c>
      <c r="E40" s="318">
        <f>G40+I40+K40+M40+O40+Q40+S40+U40+W40+Y40+AA40+AC40+AE40+AG40+AI40+AK40+AM40+AO40</f>
        <v>553.32999999999993</v>
      </c>
      <c r="F40" s="247"/>
      <c r="G40" s="419"/>
      <c r="H40" s="249">
        <v>77</v>
      </c>
      <c r="I40" s="248">
        <v>40</v>
      </c>
      <c r="J40" s="249">
        <v>71</v>
      </c>
      <c r="K40" s="248">
        <v>20</v>
      </c>
      <c r="L40" s="249">
        <v>167</v>
      </c>
      <c r="M40" s="248">
        <v>15</v>
      </c>
      <c r="N40" s="193">
        <v>69</v>
      </c>
      <c r="O40" s="194">
        <v>70</v>
      </c>
      <c r="P40" s="249"/>
      <c r="Q40" s="248"/>
      <c r="R40" s="193"/>
      <c r="S40" s="516"/>
      <c r="T40" s="193">
        <v>70</v>
      </c>
      <c r="U40" s="194">
        <v>53.33</v>
      </c>
      <c r="V40" s="249">
        <v>73</v>
      </c>
      <c r="W40" s="248">
        <v>100</v>
      </c>
      <c r="X40" s="249"/>
      <c r="Y40" s="248"/>
      <c r="Z40" s="249">
        <v>77</v>
      </c>
      <c r="AA40" s="248">
        <v>15</v>
      </c>
      <c r="AB40" s="249">
        <v>78</v>
      </c>
      <c r="AC40" s="248">
        <v>30</v>
      </c>
      <c r="AD40" s="249">
        <v>69</v>
      </c>
      <c r="AE40" s="248">
        <v>100</v>
      </c>
      <c r="AF40" s="249">
        <v>78</v>
      </c>
      <c r="AG40" s="248">
        <v>11</v>
      </c>
      <c r="AH40" s="249">
        <v>80</v>
      </c>
      <c r="AI40" s="248">
        <v>9</v>
      </c>
      <c r="AJ40" s="193"/>
      <c r="AK40" s="628"/>
      <c r="AL40" s="193">
        <v>75</v>
      </c>
      <c r="AM40" s="194">
        <v>50</v>
      </c>
      <c r="AN40" s="193">
        <v>72</v>
      </c>
      <c r="AO40" s="194">
        <v>40</v>
      </c>
      <c r="AP40" s="225">
        <v>5</v>
      </c>
      <c r="AQ40" s="397"/>
      <c r="AR40" s="365">
        <f t="shared" si="5"/>
        <v>4</v>
      </c>
      <c r="AS40" s="366">
        <v>40</v>
      </c>
      <c r="AT40" s="367">
        <f>AS40*AT36</f>
        <v>10</v>
      </c>
      <c r="AU40" s="368">
        <f t="shared" si="6"/>
        <v>50</v>
      </c>
    </row>
    <row r="41" spans="1:47" s="59" customFormat="1" ht="20.25" customHeight="1" x14ac:dyDescent="0.35">
      <c r="A41" s="225">
        <v>5</v>
      </c>
      <c r="B41" s="240" t="s">
        <v>361</v>
      </c>
      <c r="C41" s="74">
        <v>2010</v>
      </c>
      <c r="D41" s="306" t="s">
        <v>360</v>
      </c>
      <c r="E41" s="318">
        <f>G41+I41+K41+M41+O41+Q41+S41+U41+W41+Y41+AA41+AC41+AE41+AG41+AI41+AK41+AM41+AO41-Q41-AI41</f>
        <v>542.75</v>
      </c>
      <c r="F41" s="247">
        <v>148</v>
      </c>
      <c r="G41" s="248">
        <v>18.75</v>
      </c>
      <c r="H41" s="249">
        <v>80</v>
      </c>
      <c r="I41" s="248">
        <v>30</v>
      </c>
      <c r="J41" s="249">
        <v>74</v>
      </c>
      <c r="K41" s="248">
        <v>15</v>
      </c>
      <c r="L41" s="193">
        <v>146</v>
      </c>
      <c r="M41" s="194">
        <v>87.5</v>
      </c>
      <c r="N41" s="193">
        <v>70</v>
      </c>
      <c r="O41" s="194">
        <v>40</v>
      </c>
      <c r="P41" s="193">
        <v>84</v>
      </c>
      <c r="Q41" s="420">
        <v>12</v>
      </c>
      <c r="R41" s="193">
        <v>78</v>
      </c>
      <c r="S41" s="194">
        <v>100</v>
      </c>
      <c r="T41" s="193">
        <v>79</v>
      </c>
      <c r="U41" s="194">
        <v>8</v>
      </c>
      <c r="V41" s="249">
        <v>82</v>
      </c>
      <c r="W41" s="248">
        <v>30</v>
      </c>
      <c r="X41" s="249"/>
      <c r="Y41" s="518"/>
      <c r="Z41" s="249">
        <v>66</v>
      </c>
      <c r="AA41" s="248">
        <v>100</v>
      </c>
      <c r="AB41" s="249">
        <v>80</v>
      </c>
      <c r="AC41" s="248">
        <v>17.5</v>
      </c>
      <c r="AD41" s="249">
        <v>80</v>
      </c>
      <c r="AE41" s="248">
        <v>13.5</v>
      </c>
      <c r="AF41" s="249">
        <v>76</v>
      </c>
      <c r="AG41" s="248">
        <v>15</v>
      </c>
      <c r="AH41" s="249">
        <v>82</v>
      </c>
      <c r="AI41" s="629">
        <v>6</v>
      </c>
      <c r="AJ41" s="193">
        <v>75</v>
      </c>
      <c r="AK41" s="194">
        <v>50</v>
      </c>
      <c r="AL41" s="249">
        <v>83</v>
      </c>
      <c r="AM41" s="248">
        <v>17.5</v>
      </c>
      <c r="AN41" s="193"/>
      <c r="AO41" s="194"/>
      <c r="AP41" s="225">
        <v>4</v>
      </c>
      <c r="AQ41" s="397"/>
      <c r="AR41" s="362">
        <f t="shared" si="5"/>
        <v>5</v>
      </c>
      <c r="AS41" s="363">
        <v>30</v>
      </c>
      <c r="AT41" s="364">
        <f>AS41*AT36</f>
        <v>7.5</v>
      </c>
      <c r="AU41" s="361">
        <f t="shared" ref="AU41:AU51" si="7">SUM(AS41:AT41)</f>
        <v>37.5</v>
      </c>
    </row>
    <row r="42" spans="1:47" s="59" customFormat="1" ht="20.25" customHeight="1" x14ac:dyDescent="0.35">
      <c r="A42" s="225">
        <v>6</v>
      </c>
      <c r="B42" s="304" t="s">
        <v>365</v>
      </c>
      <c r="C42" s="61">
        <v>2011</v>
      </c>
      <c r="D42" s="110" t="s">
        <v>128</v>
      </c>
      <c r="E42" s="318">
        <f>G42+I42+K42+M42+O42+Q42+S42+U42+W42+Y42+AA42+AC42+AE42+AG42+AI42+AK42+AM42+AO42</f>
        <v>444.25</v>
      </c>
      <c r="F42" s="247">
        <v>165</v>
      </c>
      <c r="G42" s="248">
        <v>10</v>
      </c>
      <c r="H42" s="249"/>
      <c r="I42" s="419"/>
      <c r="J42" s="249">
        <v>64</v>
      </c>
      <c r="K42" s="248">
        <v>60</v>
      </c>
      <c r="L42" s="249">
        <v>161</v>
      </c>
      <c r="M42" s="248">
        <v>18.75</v>
      </c>
      <c r="N42" s="193">
        <v>72</v>
      </c>
      <c r="O42" s="194">
        <v>17.5</v>
      </c>
      <c r="P42" s="193">
        <v>85</v>
      </c>
      <c r="Q42" s="194">
        <v>10</v>
      </c>
      <c r="R42" s="193">
        <v>81</v>
      </c>
      <c r="S42" s="194">
        <v>45</v>
      </c>
      <c r="T42" s="193">
        <v>73</v>
      </c>
      <c r="U42" s="194">
        <v>13.5</v>
      </c>
      <c r="V42" s="193">
        <v>89</v>
      </c>
      <c r="W42" s="194">
        <v>10</v>
      </c>
      <c r="X42" s="193">
        <v>75</v>
      </c>
      <c r="Y42" s="194">
        <v>30</v>
      </c>
      <c r="Z42" s="249">
        <v>85</v>
      </c>
      <c r="AA42" s="248">
        <v>11</v>
      </c>
      <c r="AB42" s="193"/>
      <c r="AC42" s="516"/>
      <c r="AD42" s="193">
        <v>77</v>
      </c>
      <c r="AE42" s="194">
        <v>30</v>
      </c>
      <c r="AF42" s="249">
        <v>75</v>
      </c>
      <c r="AG42" s="248">
        <v>30</v>
      </c>
      <c r="AH42" s="193">
        <v>86</v>
      </c>
      <c r="AI42" s="194">
        <v>3.5</v>
      </c>
      <c r="AJ42" s="193">
        <v>72</v>
      </c>
      <c r="AK42" s="194">
        <v>85</v>
      </c>
      <c r="AL42" s="249"/>
      <c r="AM42" s="629"/>
      <c r="AN42" s="193">
        <v>68</v>
      </c>
      <c r="AO42" s="194">
        <v>70</v>
      </c>
      <c r="AP42" s="225">
        <v>6</v>
      </c>
      <c r="AQ42" s="397"/>
      <c r="AR42" s="365">
        <f t="shared" si="5"/>
        <v>6</v>
      </c>
      <c r="AS42" s="366">
        <v>20</v>
      </c>
      <c r="AT42" s="367">
        <f>AS42*AT36</f>
        <v>5</v>
      </c>
      <c r="AU42" s="368">
        <f t="shared" si="7"/>
        <v>25</v>
      </c>
    </row>
    <row r="43" spans="1:47" s="59" customFormat="1" ht="20.25" customHeight="1" x14ac:dyDescent="0.35">
      <c r="A43" s="225">
        <v>7</v>
      </c>
      <c r="B43" s="304" t="s">
        <v>359</v>
      </c>
      <c r="C43" s="108">
        <v>2011</v>
      </c>
      <c r="D43" s="306" t="s">
        <v>360</v>
      </c>
      <c r="E43" s="318">
        <f>G43+I43+K43+M43+O43+Q43+S43+U43+W43+Y43+AA43+AC43+AE43+AG43+AI43+AK43+AM43+AO43</f>
        <v>439.5</v>
      </c>
      <c r="F43" s="247">
        <v>140</v>
      </c>
      <c r="G43" s="248">
        <v>106.25</v>
      </c>
      <c r="H43" s="249"/>
      <c r="I43" s="419"/>
      <c r="J43" s="249">
        <v>80</v>
      </c>
      <c r="K43" s="248">
        <v>12</v>
      </c>
      <c r="L43" s="249">
        <v>159</v>
      </c>
      <c r="M43" s="248">
        <v>25</v>
      </c>
      <c r="N43" s="193">
        <v>70</v>
      </c>
      <c r="O43" s="194">
        <v>40</v>
      </c>
      <c r="P43" s="193">
        <v>83</v>
      </c>
      <c r="Q43" s="194">
        <v>15</v>
      </c>
      <c r="R43" s="193">
        <v>92</v>
      </c>
      <c r="S43" s="194">
        <v>10</v>
      </c>
      <c r="T43" s="193">
        <v>81</v>
      </c>
      <c r="U43" s="516">
        <v>6</v>
      </c>
      <c r="V43" s="249">
        <v>83</v>
      </c>
      <c r="W43" s="248">
        <v>20</v>
      </c>
      <c r="X43" s="249">
        <v>85</v>
      </c>
      <c r="Y43" s="248">
        <v>10</v>
      </c>
      <c r="Z43" s="249">
        <v>85</v>
      </c>
      <c r="AA43" s="248">
        <v>11</v>
      </c>
      <c r="AB43" s="249">
        <v>82</v>
      </c>
      <c r="AC43" s="248">
        <v>8</v>
      </c>
      <c r="AD43" s="249">
        <v>74</v>
      </c>
      <c r="AE43" s="248">
        <v>50</v>
      </c>
      <c r="AF43" s="249"/>
      <c r="AG43" s="629"/>
      <c r="AH43" s="249">
        <v>78</v>
      </c>
      <c r="AI43" s="248">
        <v>26.25</v>
      </c>
      <c r="AJ43" s="193">
        <v>78</v>
      </c>
      <c r="AK43" s="194">
        <v>40</v>
      </c>
      <c r="AL43" s="193">
        <v>81</v>
      </c>
      <c r="AM43" s="194">
        <v>30</v>
      </c>
      <c r="AN43" s="249">
        <v>5</v>
      </c>
      <c r="AO43" s="248">
        <v>30</v>
      </c>
      <c r="AP43" s="225">
        <v>8</v>
      </c>
      <c r="AQ43" s="397"/>
      <c r="AR43" s="362">
        <f t="shared" si="5"/>
        <v>7</v>
      </c>
      <c r="AS43" s="363">
        <v>15</v>
      </c>
      <c r="AT43" s="369">
        <f>AS43*AT36</f>
        <v>3.75</v>
      </c>
      <c r="AU43" s="361">
        <f t="shared" si="7"/>
        <v>18.75</v>
      </c>
    </row>
    <row r="44" spans="1:47" s="59" customFormat="1" ht="20.25" customHeight="1" x14ac:dyDescent="0.35">
      <c r="A44" s="225">
        <v>8</v>
      </c>
      <c r="B44" s="240" t="s">
        <v>362</v>
      </c>
      <c r="C44" s="104">
        <v>2010</v>
      </c>
      <c r="D44" s="291" t="s">
        <v>39</v>
      </c>
      <c r="E44" s="318">
        <f>G44+I44+K44+M44+O44+Q44+S44+U44+W44+Y44+AA44+AC44+AE44+AG44+AI44+AK44+AM44+AO44-AC44</f>
        <v>417.25</v>
      </c>
      <c r="F44" s="247">
        <v>140</v>
      </c>
      <c r="G44" s="248">
        <v>106.25</v>
      </c>
      <c r="H44" s="249">
        <v>82</v>
      </c>
      <c r="I44" s="248">
        <v>20</v>
      </c>
      <c r="J44" s="249">
        <v>82</v>
      </c>
      <c r="K44" s="248">
        <v>10</v>
      </c>
      <c r="L44" s="193"/>
      <c r="M44" s="420"/>
      <c r="N44" s="193">
        <v>82</v>
      </c>
      <c r="O44" s="194">
        <v>10</v>
      </c>
      <c r="P44" s="193">
        <v>87</v>
      </c>
      <c r="Q44" s="194">
        <v>8</v>
      </c>
      <c r="R44" s="193">
        <v>84</v>
      </c>
      <c r="S44" s="194">
        <v>30</v>
      </c>
      <c r="T44" s="193">
        <v>73</v>
      </c>
      <c r="U44" s="194">
        <v>13.5</v>
      </c>
      <c r="V44" s="249">
        <v>88</v>
      </c>
      <c r="W44" s="248">
        <v>12</v>
      </c>
      <c r="X44" s="249">
        <v>77</v>
      </c>
      <c r="Y44" s="248">
        <v>15</v>
      </c>
      <c r="Z44" s="249">
        <v>73</v>
      </c>
      <c r="AA44" s="248">
        <v>20</v>
      </c>
      <c r="AB44" s="249">
        <v>85</v>
      </c>
      <c r="AC44" s="518">
        <v>4</v>
      </c>
      <c r="AD44" s="249">
        <v>80</v>
      </c>
      <c r="AE44" s="248">
        <v>13.5</v>
      </c>
      <c r="AF44" s="249">
        <v>75</v>
      </c>
      <c r="AG44" s="248">
        <v>30</v>
      </c>
      <c r="AH44" s="249">
        <v>80</v>
      </c>
      <c r="AI44" s="248">
        <v>9</v>
      </c>
      <c r="AJ44" s="249">
        <v>84</v>
      </c>
      <c r="AK44" s="248">
        <v>20</v>
      </c>
      <c r="AL44" s="249"/>
      <c r="AM44" s="629"/>
      <c r="AN44" s="249">
        <v>67</v>
      </c>
      <c r="AO44" s="248">
        <v>100</v>
      </c>
      <c r="AP44" s="225">
        <v>7</v>
      </c>
      <c r="AQ44" s="397"/>
      <c r="AR44" s="365">
        <f t="shared" si="5"/>
        <v>8</v>
      </c>
      <c r="AS44" s="366">
        <v>12</v>
      </c>
      <c r="AT44" s="367">
        <f>AS44*AT36</f>
        <v>3</v>
      </c>
      <c r="AU44" s="368">
        <f t="shared" si="7"/>
        <v>15</v>
      </c>
    </row>
    <row r="45" spans="1:47" s="59" customFormat="1" ht="20.25" customHeight="1" x14ac:dyDescent="0.35">
      <c r="A45" s="225">
        <v>9</v>
      </c>
      <c r="B45" s="117" t="s">
        <v>228</v>
      </c>
      <c r="C45" s="104">
        <v>2010</v>
      </c>
      <c r="D45" s="296" t="s">
        <v>37</v>
      </c>
      <c r="E45" s="318">
        <f t="shared" ref="E45:E52" si="8">G45+I45+K45+M45+O45+Q45+S45+U45+W45+Y45+AA45+AC45+AE45+AG45+AI45+AK45+AM45+AO45</f>
        <v>303.5</v>
      </c>
      <c r="F45" s="247">
        <v>145</v>
      </c>
      <c r="G45" s="248">
        <v>37.5</v>
      </c>
      <c r="H45" s="249"/>
      <c r="I45" s="419"/>
      <c r="J45" s="249">
        <v>70</v>
      </c>
      <c r="K45" s="248">
        <v>30</v>
      </c>
      <c r="L45" s="249">
        <v>154</v>
      </c>
      <c r="M45" s="248">
        <v>50</v>
      </c>
      <c r="N45" s="193"/>
      <c r="O45" s="194"/>
      <c r="P45" s="193">
        <v>80</v>
      </c>
      <c r="Q45" s="194">
        <v>30</v>
      </c>
      <c r="R45" s="249"/>
      <c r="S45" s="518"/>
      <c r="T45" s="193"/>
      <c r="U45" s="194"/>
      <c r="V45" s="193"/>
      <c r="W45" s="194"/>
      <c r="X45" s="193"/>
      <c r="Y45" s="194"/>
      <c r="Z45" s="249"/>
      <c r="AA45" s="248"/>
      <c r="AB45" s="249">
        <v>75</v>
      </c>
      <c r="AC45" s="248">
        <v>50</v>
      </c>
      <c r="AD45" s="249"/>
      <c r="AE45" s="629"/>
      <c r="AF45" s="193"/>
      <c r="AG45" s="194"/>
      <c r="AH45" s="193">
        <v>86</v>
      </c>
      <c r="AI45" s="194">
        <v>3.5</v>
      </c>
      <c r="AJ45" s="193">
        <v>72</v>
      </c>
      <c r="AK45" s="194">
        <v>85</v>
      </c>
      <c r="AL45" s="193"/>
      <c r="AM45" s="194"/>
      <c r="AN45" s="249">
        <v>74</v>
      </c>
      <c r="AO45" s="248">
        <v>17.5</v>
      </c>
      <c r="AP45" s="225">
        <v>9</v>
      </c>
      <c r="AQ45" s="397"/>
      <c r="AR45" s="362">
        <f t="shared" si="5"/>
        <v>9</v>
      </c>
      <c r="AS45" s="363">
        <v>10</v>
      </c>
      <c r="AT45" s="364">
        <f>AS45*AT36</f>
        <v>2.5</v>
      </c>
      <c r="AU45" s="361">
        <f t="shared" si="7"/>
        <v>12.5</v>
      </c>
    </row>
    <row r="46" spans="1:47" s="59" customFormat="1" ht="20.25" customHeight="1" x14ac:dyDescent="0.35">
      <c r="A46" s="225">
        <v>10</v>
      </c>
      <c r="B46" s="240" t="s">
        <v>364</v>
      </c>
      <c r="C46" s="108">
        <v>2011</v>
      </c>
      <c r="D46" s="103" t="s">
        <v>126</v>
      </c>
      <c r="E46" s="318">
        <f t="shared" si="8"/>
        <v>239.75</v>
      </c>
      <c r="F46" s="247">
        <v>164</v>
      </c>
      <c r="G46" s="248">
        <v>12.5</v>
      </c>
      <c r="H46" s="249"/>
      <c r="I46" s="419"/>
      <c r="J46" s="249">
        <v>112</v>
      </c>
      <c r="K46" s="248">
        <v>8</v>
      </c>
      <c r="L46" s="249"/>
      <c r="M46" s="248"/>
      <c r="N46" s="193">
        <v>74</v>
      </c>
      <c r="O46" s="194">
        <v>12</v>
      </c>
      <c r="P46" s="193">
        <v>82</v>
      </c>
      <c r="Q46" s="194">
        <v>20</v>
      </c>
      <c r="R46" s="193">
        <v>87</v>
      </c>
      <c r="S46" s="194">
        <v>15</v>
      </c>
      <c r="T46" s="193">
        <v>78</v>
      </c>
      <c r="U46" s="194">
        <v>10</v>
      </c>
      <c r="V46" s="193">
        <v>90</v>
      </c>
      <c r="W46" s="518">
        <v>8</v>
      </c>
      <c r="X46" s="193">
        <v>81</v>
      </c>
      <c r="Y46" s="194">
        <v>12</v>
      </c>
      <c r="Z46" s="193">
        <v>97</v>
      </c>
      <c r="AA46" s="194">
        <v>8</v>
      </c>
      <c r="AB46" s="249">
        <v>82</v>
      </c>
      <c r="AC46" s="248">
        <v>8</v>
      </c>
      <c r="AD46" s="193"/>
      <c r="AE46" s="629"/>
      <c r="AF46" s="249">
        <v>75</v>
      </c>
      <c r="AG46" s="248">
        <v>30</v>
      </c>
      <c r="AH46" s="249">
        <v>78</v>
      </c>
      <c r="AI46" s="248">
        <v>26.25</v>
      </c>
      <c r="AJ46" s="193"/>
      <c r="AK46" s="194"/>
      <c r="AL46" s="193">
        <v>70</v>
      </c>
      <c r="AM46" s="194">
        <v>70</v>
      </c>
      <c r="AN46" s="249"/>
      <c r="AO46" s="248"/>
      <c r="AP46" s="225">
        <v>10</v>
      </c>
      <c r="AQ46" s="397"/>
      <c r="AR46" s="365">
        <f t="shared" si="5"/>
        <v>10</v>
      </c>
      <c r="AS46" s="366">
        <v>8</v>
      </c>
      <c r="AT46" s="367">
        <f>AS46*AT36</f>
        <v>2</v>
      </c>
      <c r="AU46" s="368">
        <f t="shared" si="7"/>
        <v>10</v>
      </c>
    </row>
    <row r="47" spans="1:47" s="59" customFormat="1" ht="20.25" customHeight="1" x14ac:dyDescent="0.35">
      <c r="A47" s="225">
        <v>11</v>
      </c>
      <c r="B47" s="445" t="s">
        <v>456</v>
      </c>
      <c r="C47" s="104">
        <v>2011</v>
      </c>
      <c r="D47" s="445" t="s">
        <v>457</v>
      </c>
      <c r="E47" s="318">
        <f t="shared" si="8"/>
        <v>239.25</v>
      </c>
      <c r="F47" s="258"/>
      <c r="G47" s="419"/>
      <c r="H47" s="159"/>
      <c r="I47" s="160"/>
      <c r="J47" s="159"/>
      <c r="K47" s="160"/>
      <c r="L47" s="255"/>
      <c r="M47" s="256"/>
      <c r="N47" s="255"/>
      <c r="O47" s="256"/>
      <c r="P47" s="255"/>
      <c r="Q47" s="256"/>
      <c r="R47" s="255">
        <v>91</v>
      </c>
      <c r="S47" s="256">
        <v>12</v>
      </c>
      <c r="T47" s="193">
        <v>69</v>
      </c>
      <c r="U47" s="194">
        <v>100</v>
      </c>
      <c r="V47" s="249">
        <v>85</v>
      </c>
      <c r="W47" s="248">
        <v>15</v>
      </c>
      <c r="X47" s="249"/>
      <c r="Y47" s="518"/>
      <c r="Z47" s="193"/>
      <c r="AA47" s="194"/>
      <c r="AB47" s="193">
        <v>74</v>
      </c>
      <c r="AC47" s="194">
        <v>70</v>
      </c>
      <c r="AD47" s="193">
        <v>99</v>
      </c>
      <c r="AE47" s="194">
        <v>10</v>
      </c>
      <c r="AF47" s="249">
        <v>83</v>
      </c>
      <c r="AG47" s="248">
        <v>6</v>
      </c>
      <c r="AH47" s="249">
        <v>78</v>
      </c>
      <c r="AI47" s="248">
        <v>26.25</v>
      </c>
      <c r="AJ47" s="249"/>
      <c r="AK47" s="629"/>
      <c r="AL47" s="249"/>
      <c r="AM47" s="248"/>
      <c r="AN47" s="193"/>
      <c r="AO47" s="194"/>
      <c r="AP47" s="225">
        <v>11</v>
      </c>
      <c r="AQ47" s="397"/>
      <c r="AR47" s="362">
        <f t="shared" si="5"/>
        <v>11</v>
      </c>
      <c r="AS47" s="363">
        <v>6</v>
      </c>
      <c r="AT47" s="369">
        <f>AS47*AT36</f>
        <v>1.5</v>
      </c>
      <c r="AU47" s="361">
        <f t="shared" si="7"/>
        <v>7.5</v>
      </c>
    </row>
    <row r="48" spans="1:47" s="59" customFormat="1" ht="20.25" customHeight="1" x14ac:dyDescent="0.35">
      <c r="A48" s="225">
        <v>12</v>
      </c>
      <c r="B48" s="240" t="s">
        <v>495</v>
      </c>
      <c r="C48" s="74">
        <v>2010</v>
      </c>
      <c r="D48" s="240" t="s">
        <v>82</v>
      </c>
      <c r="E48" s="318">
        <f t="shared" si="8"/>
        <v>227</v>
      </c>
      <c r="F48" s="249"/>
      <c r="G48" s="419"/>
      <c r="H48" s="247"/>
      <c r="I48" s="248"/>
      <c r="J48" s="249"/>
      <c r="K48" s="248"/>
      <c r="L48" s="249"/>
      <c r="M48" s="248"/>
      <c r="N48" s="193"/>
      <c r="O48" s="194"/>
      <c r="P48" s="193"/>
      <c r="Q48" s="194"/>
      <c r="R48" s="195"/>
      <c r="S48" s="516"/>
      <c r="T48" s="193"/>
      <c r="U48" s="194"/>
      <c r="V48" s="249"/>
      <c r="W48" s="248"/>
      <c r="X48" s="193">
        <v>75</v>
      </c>
      <c r="Y48" s="194">
        <v>30</v>
      </c>
      <c r="Z48" s="193">
        <v>69</v>
      </c>
      <c r="AA48" s="194">
        <v>70</v>
      </c>
      <c r="AB48" s="249">
        <v>82</v>
      </c>
      <c r="AC48" s="248">
        <v>8</v>
      </c>
      <c r="AD48" s="193"/>
      <c r="AE48" s="629"/>
      <c r="AF48" s="249">
        <v>78</v>
      </c>
      <c r="AG48" s="248">
        <v>11</v>
      </c>
      <c r="AH48" s="193">
        <v>71</v>
      </c>
      <c r="AI48" s="194">
        <v>100</v>
      </c>
      <c r="AJ48" s="249"/>
      <c r="AK48" s="194"/>
      <c r="AL48" s="249"/>
      <c r="AM48" s="248"/>
      <c r="AN48" s="249">
        <v>79</v>
      </c>
      <c r="AO48" s="248">
        <v>8</v>
      </c>
      <c r="AP48" s="225">
        <v>14</v>
      </c>
      <c r="AQ48" s="397"/>
      <c r="AR48" s="365">
        <f t="shared" si="5"/>
        <v>12</v>
      </c>
      <c r="AS48" s="366">
        <v>4</v>
      </c>
      <c r="AT48" s="367">
        <f>AS48*AT36</f>
        <v>1</v>
      </c>
      <c r="AU48" s="368">
        <f t="shared" si="7"/>
        <v>5</v>
      </c>
    </row>
    <row r="49" spans="1:47" s="59" customFormat="1" ht="20.25" customHeight="1" x14ac:dyDescent="0.35">
      <c r="A49" s="225">
        <v>13</v>
      </c>
      <c r="B49" s="240" t="s">
        <v>553</v>
      </c>
      <c r="C49" s="74">
        <v>2011</v>
      </c>
      <c r="D49" s="291" t="s">
        <v>554</v>
      </c>
      <c r="E49" s="318">
        <f t="shared" si="8"/>
        <v>220</v>
      </c>
      <c r="F49" s="247"/>
      <c r="G49" s="248"/>
      <c r="H49" s="249"/>
      <c r="I49" s="248"/>
      <c r="J49" s="249"/>
      <c r="K49" s="248"/>
      <c r="L49" s="249"/>
      <c r="M49" s="248"/>
      <c r="N49" s="193"/>
      <c r="O49" s="194"/>
      <c r="P49" s="249"/>
      <c r="Q49" s="248"/>
      <c r="R49" s="249"/>
      <c r="S49" s="518"/>
      <c r="T49" s="249"/>
      <c r="U49" s="248"/>
      <c r="V49" s="249"/>
      <c r="W49" s="248"/>
      <c r="X49" s="249"/>
      <c r="Y49" s="248"/>
      <c r="Z49" s="249"/>
      <c r="AA49" s="248"/>
      <c r="AB49" s="249"/>
      <c r="AC49" s="248"/>
      <c r="AD49" s="249"/>
      <c r="AE49" s="629"/>
      <c r="AF49" s="249">
        <v>71</v>
      </c>
      <c r="AG49" s="248">
        <v>100</v>
      </c>
      <c r="AH49" s="193">
        <v>75</v>
      </c>
      <c r="AI49" s="194">
        <v>70</v>
      </c>
      <c r="AJ49" s="249"/>
      <c r="AK49" s="194"/>
      <c r="AL49" s="249"/>
      <c r="AM49" s="248"/>
      <c r="AN49" s="193">
        <v>71</v>
      </c>
      <c r="AO49" s="194">
        <v>50</v>
      </c>
      <c r="AP49" s="225">
        <v>12</v>
      </c>
      <c r="AQ49" s="397"/>
      <c r="AR49" s="362">
        <f t="shared" si="5"/>
        <v>13</v>
      </c>
      <c r="AS49" s="363">
        <v>3</v>
      </c>
      <c r="AT49" s="369">
        <f>AS49*AT36</f>
        <v>0.75</v>
      </c>
      <c r="AU49" s="361">
        <f t="shared" si="7"/>
        <v>3.75</v>
      </c>
    </row>
    <row r="50" spans="1:47" s="59" customFormat="1" ht="20.25" customHeight="1" x14ac:dyDescent="0.35">
      <c r="A50" s="225">
        <v>14</v>
      </c>
      <c r="B50" s="304" t="s">
        <v>358</v>
      </c>
      <c r="C50" s="108">
        <v>2011</v>
      </c>
      <c r="D50" s="296" t="s">
        <v>39</v>
      </c>
      <c r="E50" s="318">
        <f t="shared" si="8"/>
        <v>172.5</v>
      </c>
      <c r="F50" s="247">
        <v>141</v>
      </c>
      <c r="G50" s="248">
        <v>62.5</v>
      </c>
      <c r="H50" s="249"/>
      <c r="I50" s="419"/>
      <c r="J50" s="249"/>
      <c r="K50" s="248"/>
      <c r="L50" s="249"/>
      <c r="M50" s="248"/>
      <c r="N50" s="193"/>
      <c r="O50" s="194"/>
      <c r="P50" s="249">
        <v>75</v>
      </c>
      <c r="Q50" s="248">
        <v>40</v>
      </c>
      <c r="R50" s="193"/>
      <c r="S50" s="516"/>
      <c r="T50" s="249"/>
      <c r="U50" s="248"/>
      <c r="V50" s="193"/>
      <c r="W50" s="194"/>
      <c r="X50" s="193">
        <v>71</v>
      </c>
      <c r="Y50" s="194">
        <v>70</v>
      </c>
      <c r="Z50" s="193"/>
      <c r="AA50" s="194"/>
      <c r="AB50" s="193"/>
      <c r="AC50" s="194"/>
      <c r="AD50" s="193"/>
      <c r="AE50" s="629"/>
      <c r="AF50" s="193"/>
      <c r="AG50" s="194"/>
      <c r="AH50" s="193"/>
      <c r="AI50" s="194"/>
      <c r="AJ50" s="249"/>
      <c r="AK50" s="194"/>
      <c r="AL50" s="249"/>
      <c r="AM50" s="248"/>
      <c r="AN50" s="249"/>
      <c r="AO50" s="248"/>
      <c r="AP50" s="225">
        <v>13</v>
      </c>
      <c r="AQ50" s="397"/>
      <c r="AR50" s="365">
        <f>AR49+1</f>
        <v>14</v>
      </c>
      <c r="AS50" s="366">
        <v>2</v>
      </c>
      <c r="AT50" s="367">
        <f>AS50*AT36</f>
        <v>0.5</v>
      </c>
      <c r="AU50" s="368">
        <f t="shared" si="7"/>
        <v>2.5</v>
      </c>
    </row>
    <row r="51" spans="1:47" s="59" customFormat="1" ht="20.25" customHeight="1" x14ac:dyDescent="0.35">
      <c r="A51" s="225">
        <v>15</v>
      </c>
      <c r="B51" s="240" t="s">
        <v>478</v>
      </c>
      <c r="C51" s="74">
        <v>2011</v>
      </c>
      <c r="D51" s="240" t="s">
        <v>475</v>
      </c>
      <c r="E51" s="318">
        <f t="shared" si="8"/>
        <v>70.83</v>
      </c>
      <c r="F51" s="247"/>
      <c r="G51" s="419"/>
      <c r="H51" s="249"/>
      <c r="I51" s="248"/>
      <c r="J51" s="249"/>
      <c r="K51" s="248"/>
      <c r="L51" s="193"/>
      <c r="M51" s="194"/>
      <c r="N51" s="193"/>
      <c r="O51" s="194"/>
      <c r="P51" s="193"/>
      <c r="Q51" s="194"/>
      <c r="R51" s="193"/>
      <c r="S51" s="516"/>
      <c r="T51" s="193">
        <v>70</v>
      </c>
      <c r="U51" s="194">
        <v>53.33</v>
      </c>
      <c r="V51" s="193"/>
      <c r="W51" s="194"/>
      <c r="X51" s="193"/>
      <c r="Y51" s="194"/>
      <c r="Z51" s="193"/>
      <c r="AA51" s="194"/>
      <c r="AB51" s="249">
        <v>80</v>
      </c>
      <c r="AC51" s="248">
        <v>17.5</v>
      </c>
      <c r="AD51" s="193"/>
      <c r="AE51" s="629"/>
      <c r="AF51" s="193"/>
      <c r="AG51" s="194"/>
      <c r="AH51" s="249"/>
      <c r="AI51" s="248"/>
      <c r="AJ51" s="249"/>
      <c r="AK51" s="194"/>
      <c r="AL51" s="249"/>
      <c r="AM51" s="248"/>
      <c r="AN51" s="249"/>
      <c r="AO51" s="248"/>
      <c r="AP51" s="225">
        <v>15</v>
      </c>
      <c r="AQ51" s="397"/>
      <c r="AR51" s="362">
        <v>15</v>
      </c>
      <c r="AS51" s="363">
        <v>1</v>
      </c>
      <c r="AT51" s="369">
        <f>AS51*AT36</f>
        <v>0.25</v>
      </c>
      <c r="AU51" s="361">
        <f t="shared" si="7"/>
        <v>1.25</v>
      </c>
    </row>
    <row r="52" spans="1:47" s="59" customFormat="1" ht="20.25" customHeight="1" x14ac:dyDescent="0.35">
      <c r="A52" s="225">
        <v>16</v>
      </c>
      <c r="B52" s="240" t="s">
        <v>479</v>
      </c>
      <c r="C52" s="74">
        <v>2010</v>
      </c>
      <c r="D52" s="291" t="s">
        <v>477</v>
      </c>
      <c r="E52" s="318">
        <f t="shared" si="8"/>
        <v>4</v>
      </c>
      <c r="F52" s="247"/>
      <c r="G52" s="419"/>
      <c r="H52" s="249"/>
      <c r="I52" s="248"/>
      <c r="J52" s="249"/>
      <c r="K52" s="248"/>
      <c r="L52" s="193"/>
      <c r="M52" s="194"/>
      <c r="N52" s="193"/>
      <c r="O52" s="194"/>
      <c r="P52" s="193"/>
      <c r="Q52" s="227"/>
      <c r="R52" s="193"/>
      <c r="S52" s="516"/>
      <c r="T52" s="195">
        <v>86</v>
      </c>
      <c r="U52" s="194">
        <v>4</v>
      </c>
      <c r="V52" s="193"/>
      <c r="W52" s="194"/>
      <c r="X52" s="193"/>
      <c r="Y52" s="194"/>
      <c r="Z52" s="249"/>
      <c r="AA52" s="248"/>
      <c r="AB52" s="249"/>
      <c r="AC52" s="248"/>
      <c r="AD52" s="249"/>
      <c r="AE52" s="629"/>
      <c r="AF52" s="249"/>
      <c r="AG52" s="248"/>
      <c r="AH52" s="249"/>
      <c r="AI52" s="248"/>
      <c r="AJ52" s="249"/>
      <c r="AK52" s="194"/>
      <c r="AL52" s="249"/>
      <c r="AM52" s="248"/>
      <c r="AN52" s="249"/>
      <c r="AO52" s="248"/>
      <c r="AP52" s="225">
        <v>16</v>
      </c>
      <c r="AQ52" s="397"/>
      <c r="AR52" s="241"/>
      <c r="AS52" s="241"/>
      <c r="AT52" s="241"/>
      <c r="AU52" s="74"/>
    </row>
    <row r="53" spans="1:47" s="59" customFormat="1" ht="20.25" customHeight="1" x14ac:dyDescent="0.35">
      <c r="A53" s="225">
        <v>17</v>
      </c>
      <c r="B53" s="240"/>
      <c r="C53" s="74"/>
      <c r="D53" s="291"/>
      <c r="E53" s="33">
        <f t="shared" ref="E53" si="9">G53+I53+K53+M53+O53+Q53+S53+U53+W53+Y53+AA53+AC53+AE53+AG53+AI53+AK53+AM53+AO53</f>
        <v>0</v>
      </c>
      <c r="F53" s="247"/>
      <c r="G53" s="248"/>
      <c r="H53" s="249"/>
      <c r="I53" s="248"/>
      <c r="J53" s="249"/>
      <c r="K53" s="248"/>
      <c r="L53" s="249"/>
      <c r="M53" s="248"/>
      <c r="N53" s="193"/>
      <c r="O53" s="194"/>
      <c r="P53" s="193"/>
      <c r="Q53" s="227"/>
      <c r="R53" s="193"/>
      <c r="S53" s="194"/>
      <c r="T53" s="195"/>
      <c r="U53" s="194"/>
      <c r="V53" s="249"/>
      <c r="W53" s="248"/>
      <c r="X53" s="249"/>
      <c r="Y53" s="248"/>
      <c r="Z53" s="249"/>
      <c r="AA53" s="248"/>
      <c r="AB53" s="249"/>
      <c r="AC53" s="248"/>
      <c r="AD53" s="249"/>
      <c r="AE53" s="248"/>
      <c r="AF53" s="249"/>
      <c r="AG53" s="248"/>
      <c r="AH53" s="249"/>
      <c r="AI53" s="248"/>
      <c r="AJ53" s="249"/>
      <c r="AK53" s="248"/>
      <c r="AL53" s="249"/>
      <c r="AM53" s="248"/>
      <c r="AN53" s="249"/>
      <c r="AO53" s="248"/>
      <c r="AP53" s="225">
        <v>17</v>
      </c>
      <c r="AQ53" s="397"/>
      <c r="AR53" s="370"/>
      <c r="AS53" s="370">
        <f>SUM(AS37:AS52)</f>
        <v>371</v>
      </c>
      <c r="AT53" s="370"/>
      <c r="AU53" s="74">
        <f>SUM(AU37:AU52)</f>
        <v>463.75</v>
      </c>
    </row>
    <row r="54" spans="1:47" s="59" customFormat="1" ht="20.25" customHeight="1" x14ac:dyDescent="0.35">
      <c r="A54" s="225">
        <v>18</v>
      </c>
      <c r="B54" s="240"/>
      <c r="C54" s="74"/>
      <c r="D54" s="291"/>
      <c r="E54" s="33">
        <f t="shared" ref="E54:E55" si="10">G54+I54+K54+M54+O54+Q54+S54+U54+W54+Y54+AA54+AC54+AE54+AG54+AI54+AK54+AM54+AO54</f>
        <v>0</v>
      </c>
      <c r="F54" s="247"/>
      <c r="G54" s="248"/>
      <c r="H54" s="249"/>
      <c r="I54" s="248"/>
      <c r="J54" s="249"/>
      <c r="K54" s="248"/>
      <c r="L54" s="193"/>
      <c r="M54" s="194"/>
      <c r="N54" s="193"/>
      <c r="O54" s="194"/>
      <c r="P54" s="193"/>
      <c r="Q54" s="227"/>
      <c r="R54" s="193"/>
      <c r="S54" s="194"/>
      <c r="T54" s="195"/>
      <c r="U54" s="194"/>
      <c r="V54" s="193"/>
      <c r="W54" s="194"/>
      <c r="X54" s="193"/>
      <c r="Y54" s="194"/>
      <c r="Z54" s="193"/>
      <c r="AA54" s="194"/>
      <c r="AB54" s="193"/>
      <c r="AC54" s="194"/>
      <c r="AD54" s="193"/>
      <c r="AE54" s="194"/>
      <c r="AF54" s="193"/>
      <c r="AG54" s="194"/>
      <c r="AH54" s="193"/>
      <c r="AI54" s="194"/>
      <c r="AJ54" s="193"/>
      <c r="AK54" s="194"/>
      <c r="AL54" s="193"/>
      <c r="AM54" s="194"/>
      <c r="AN54" s="193"/>
      <c r="AO54" s="194"/>
      <c r="AP54" s="225">
        <v>18</v>
      </c>
      <c r="AQ54" s="397"/>
    </row>
    <row r="55" spans="1:47" s="59" customFormat="1" ht="20.25" customHeight="1" x14ac:dyDescent="0.35">
      <c r="A55" s="225">
        <v>19</v>
      </c>
      <c r="B55" s="240"/>
      <c r="C55" s="74"/>
      <c r="D55" s="291"/>
      <c r="E55" s="33">
        <f t="shared" si="10"/>
        <v>0</v>
      </c>
      <c r="F55" s="247"/>
      <c r="G55" s="248"/>
      <c r="H55" s="249"/>
      <c r="I55" s="248"/>
      <c r="J55" s="249"/>
      <c r="K55" s="248"/>
      <c r="L55" s="193"/>
      <c r="M55" s="194"/>
      <c r="N55" s="193"/>
      <c r="O55" s="194"/>
      <c r="P55" s="193"/>
      <c r="Q55" s="227"/>
      <c r="R55" s="193"/>
      <c r="S55" s="194"/>
      <c r="T55" s="195"/>
      <c r="U55" s="194"/>
      <c r="V55" s="193"/>
      <c r="W55" s="194"/>
      <c r="X55" s="193"/>
      <c r="Y55" s="194"/>
      <c r="Z55" s="193"/>
      <c r="AA55" s="194"/>
      <c r="AB55" s="193"/>
      <c r="AC55" s="194"/>
      <c r="AD55" s="193"/>
      <c r="AE55" s="194"/>
      <c r="AF55" s="193"/>
      <c r="AG55" s="194"/>
      <c r="AH55" s="193"/>
      <c r="AI55" s="194"/>
      <c r="AJ55" s="193"/>
      <c r="AK55" s="194"/>
      <c r="AL55" s="193"/>
      <c r="AM55" s="194"/>
      <c r="AN55" s="193"/>
      <c r="AO55" s="194"/>
      <c r="AP55" s="225">
        <v>19</v>
      </c>
      <c r="AQ55" s="397"/>
    </row>
    <row r="56" spans="1:47" s="59" customFormat="1" ht="20.25" customHeight="1" x14ac:dyDescent="0.35">
      <c r="A56" s="225"/>
      <c r="B56" s="240"/>
      <c r="C56" s="74"/>
      <c r="D56" s="291"/>
      <c r="E56" s="33">
        <f t="shared" ref="E56:E57" si="11">G56+I56+K56+M56+O56+Q56+S56+U56+W56+Y56+AA56+AC56+AE56+AG56+AI56+AK56</f>
        <v>0</v>
      </c>
      <c r="F56" s="247"/>
      <c r="G56" s="248"/>
      <c r="H56" s="249"/>
      <c r="I56" s="248"/>
      <c r="J56" s="249"/>
      <c r="K56" s="248"/>
      <c r="L56" s="249"/>
      <c r="M56" s="248"/>
      <c r="N56" s="193"/>
      <c r="O56" s="194"/>
      <c r="P56" s="249"/>
      <c r="Q56" s="250"/>
      <c r="R56" s="249"/>
      <c r="S56" s="248"/>
      <c r="T56" s="247"/>
      <c r="U56" s="248"/>
      <c r="V56" s="249"/>
      <c r="W56" s="248"/>
      <c r="X56" s="249"/>
      <c r="Y56" s="248"/>
      <c r="Z56" s="249"/>
      <c r="AA56" s="248"/>
      <c r="AB56" s="249"/>
      <c r="AC56" s="248"/>
      <c r="AD56" s="249"/>
      <c r="AE56" s="248"/>
      <c r="AF56" s="249"/>
      <c r="AG56" s="248"/>
      <c r="AH56" s="249"/>
      <c r="AI56" s="248"/>
      <c r="AJ56" s="249"/>
      <c r="AK56" s="248"/>
      <c r="AL56" s="249"/>
      <c r="AM56" s="248"/>
      <c r="AN56" s="249"/>
      <c r="AO56" s="248"/>
      <c r="AP56" s="225"/>
      <c r="AQ56" s="397"/>
    </row>
    <row r="57" spans="1:47" s="59" customFormat="1" ht="20.25" customHeight="1" thickBot="1" x14ac:dyDescent="0.4">
      <c r="A57" s="225"/>
      <c r="B57" s="240"/>
      <c r="C57" s="74"/>
      <c r="D57" s="291"/>
      <c r="E57" s="112">
        <f t="shared" si="11"/>
        <v>5751.99</v>
      </c>
      <c r="F57" s="247"/>
      <c r="G57" s="649">
        <f>SUM(G37:G56)</f>
        <v>443.75</v>
      </c>
      <c r="H57" s="249"/>
      <c r="I57" s="614">
        <f>SUM(I37:I56)</f>
        <v>310</v>
      </c>
      <c r="J57" s="249"/>
      <c r="K57" s="614">
        <f>SUM(K37:K56)</f>
        <v>355</v>
      </c>
      <c r="L57" s="249"/>
      <c r="M57" s="614">
        <f>SUM(M37:M56)</f>
        <v>421.25</v>
      </c>
      <c r="N57" s="249"/>
      <c r="O57" s="614">
        <f>SUM(O37:O56)</f>
        <v>347</v>
      </c>
      <c r="P57" s="249"/>
      <c r="Q57" s="614">
        <f>SUM(Q37:Q56)</f>
        <v>355</v>
      </c>
      <c r="R57" s="249"/>
      <c r="S57" s="614">
        <f>SUM(S37:S56)</f>
        <v>347</v>
      </c>
      <c r="T57" s="247"/>
      <c r="U57" s="650">
        <f>SUM(U37:U56)</f>
        <v>364.98999999999995</v>
      </c>
      <c r="V57" s="249"/>
      <c r="W57" s="614">
        <f>SUM(W37:W56)</f>
        <v>355</v>
      </c>
      <c r="X57" s="249"/>
      <c r="Y57" s="614">
        <f>SUM(Y37:Y56)</f>
        <v>347</v>
      </c>
      <c r="Z57" s="249"/>
      <c r="AA57" s="614">
        <f>SUM(AA37:AA56)</f>
        <v>355</v>
      </c>
      <c r="AB57" s="249"/>
      <c r="AC57" s="614">
        <f>SUM(AC37:AC56)</f>
        <v>365</v>
      </c>
      <c r="AD57" s="249"/>
      <c r="AE57" s="614">
        <f>SUM(AE37:AE56)</f>
        <v>347</v>
      </c>
      <c r="AF57" s="249"/>
      <c r="AG57" s="614">
        <f>SUM(AG37:AG56)</f>
        <v>361</v>
      </c>
      <c r="AH57" s="249"/>
      <c r="AI57" s="614">
        <f>SUM(AI37:AI56)</f>
        <v>368</v>
      </c>
      <c r="AJ57" s="249"/>
      <c r="AK57" s="614">
        <f>SUM(AK37:AK56)</f>
        <v>310</v>
      </c>
      <c r="AL57" s="249"/>
      <c r="AM57" s="614">
        <f>SUM(AM37:AM56)</f>
        <v>325</v>
      </c>
      <c r="AN57" s="249"/>
      <c r="AO57" s="614">
        <f>SUM(AO37:AO56)</f>
        <v>355</v>
      </c>
      <c r="AP57" s="225"/>
      <c r="AQ57" s="397"/>
    </row>
    <row r="58" spans="1:47" ht="19" thickBot="1" x14ac:dyDescent="0.4">
      <c r="K58" s="19"/>
      <c r="M58" s="126"/>
    </row>
    <row r="59" spans="1:47" ht="20" thickBot="1" x14ac:dyDescent="0.4">
      <c r="B59" s="773" t="s">
        <v>354</v>
      </c>
      <c r="C59" s="774"/>
      <c r="D59" s="775"/>
      <c r="F59" s="485"/>
      <c r="G59" s="488" t="s">
        <v>517</v>
      </c>
      <c r="H59" s="36"/>
      <c r="I59" s="36"/>
      <c r="J59" s="36"/>
      <c r="K59" s="137"/>
      <c r="L59" s="486"/>
      <c r="M59" s="488" t="s">
        <v>518</v>
      </c>
      <c r="N59" s="57"/>
      <c r="O59" s="21"/>
      <c r="P59" s="57"/>
      <c r="Q59" s="684"/>
      <c r="R59" s="488" t="s">
        <v>607</v>
      </c>
    </row>
    <row r="60" spans="1:47" ht="18.5" x14ac:dyDescent="0.35">
      <c r="M60" s="126"/>
    </row>
    <row r="61" spans="1:47" ht="18.5" x14ac:dyDescent="0.35">
      <c r="M61" s="126"/>
    </row>
  </sheetData>
  <sheetProtection algorithmName="SHA-512" hashValue="nOyBih8QlKLJMBrkW4FnPSdquidRS+2whZqLHx4ZIT34+wT6A81onXXTiJd6/aLFWJBi9+dl3kOjbxpjC+Gr3A==" saltValue="tw7sKnE9Ho1MYJ6/NrJgIw==" spinCount="100000" sheet="1" objects="1" scenarios="1"/>
  <sortState ref="B37:AO52">
    <sortCondition descending="1" ref="E37:E52"/>
  </sortState>
  <customSheetViews>
    <customSheetView guid="{58E021BF-97D1-4B64-8CE7-89613EB62F48}" scale="75" showPageBreaks="1" hiddenColumns="1">
      <pane xSplit="2" ySplit="1" topLeftCell="C23" activePane="bottomRight" state="frozen"/>
      <selection pane="bottomRight" activeCell="AD31" sqref="AD31:AP31"/>
      <pageMargins left="0.11811023622047245" right="0" top="0.62992125984251968" bottom="0.15748031496062992" header="7.874015748031496E-2" footer="7.874015748031496E-2"/>
      <pageSetup paperSize="9" scale="45" orientation="portrait" r:id="rId1"/>
    </customSheetView>
  </customSheetViews>
  <mergeCells count="607">
    <mergeCell ref="AL33:AM33"/>
    <mergeCell ref="AN33:AO33"/>
    <mergeCell ref="AL34:AM35"/>
    <mergeCell ref="AN34:AO35"/>
    <mergeCell ref="AP33:AP35"/>
    <mergeCell ref="B59:D59"/>
    <mergeCell ref="J6:K6"/>
    <mergeCell ref="L6:M6"/>
    <mergeCell ref="N6:O6"/>
    <mergeCell ref="P6:Q6"/>
    <mergeCell ref="R6:S6"/>
    <mergeCell ref="AB33:AC33"/>
    <mergeCell ref="AB34:AC35"/>
    <mergeCell ref="T34:U35"/>
    <mergeCell ref="V34:W35"/>
    <mergeCell ref="T33:U33"/>
    <mergeCell ref="X34:Y35"/>
    <mergeCell ref="Z34:AA35"/>
    <mergeCell ref="N33:O33"/>
    <mergeCell ref="N34:O35"/>
    <mergeCell ref="R7:S8"/>
    <mergeCell ref="T7:U8"/>
    <mergeCell ref="V7:W8"/>
    <mergeCell ref="AJ34:AK35"/>
    <mergeCell ref="WU5:XY5"/>
    <mergeCell ref="XZ5:ZD5"/>
    <mergeCell ref="ZE5:AAI5"/>
    <mergeCell ref="AAJ5:ABN5"/>
    <mergeCell ref="ABO5:ACS5"/>
    <mergeCell ref="AD6:AE6"/>
    <mergeCell ref="AF6:AG6"/>
    <mergeCell ref="AH6:AI6"/>
    <mergeCell ref="QV5:RZ5"/>
    <mergeCell ref="SA5:TE5"/>
    <mergeCell ref="TF5:UJ5"/>
    <mergeCell ref="UK5:VO5"/>
    <mergeCell ref="VP5:WT5"/>
    <mergeCell ref="KW5:MA5"/>
    <mergeCell ref="MB5:NF5"/>
    <mergeCell ref="NG5:OK5"/>
    <mergeCell ref="OL5:PP5"/>
    <mergeCell ref="PQ5:QU5"/>
    <mergeCell ref="AD33:AE33"/>
    <mergeCell ref="AF33:AG33"/>
    <mergeCell ref="AD34:AE35"/>
    <mergeCell ref="AF34:AG35"/>
    <mergeCell ref="A32:AP32"/>
    <mergeCell ref="H34:I35"/>
    <mergeCell ref="J34:K35"/>
    <mergeCell ref="L34:M35"/>
    <mergeCell ref="P34:Q35"/>
    <mergeCell ref="R34:S35"/>
    <mergeCell ref="IM5:JQ5"/>
    <mergeCell ref="JR5:KV5"/>
    <mergeCell ref="AQ5:BH5"/>
    <mergeCell ref="CN5:DR5"/>
    <mergeCell ref="DS5:EW5"/>
    <mergeCell ref="J7:K8"/>
    <mergeCell ref="L7:M8"/>
    <mergeCell ref="AB7:AC8"/>
    <mergeCell ref="N7:O8"/>
    <mergeCell ref="AJ6:AK6"/>
    <mergeCell ref="P7:Q8"/>
    <mergeCell ref="EX5:GB5"/>
    <mergeCell ref="GC5:HG5"/>
    <mergeCell ref="HH5:IL5"/>
    <mergeCell ref="T6:U6"/>
    <mergeCell ref="V6:W6"/>
    <mergeCell ref="X6:Y6"/>
    <mergeCell ref="Z6:AA6"/>
    <mergeCell ref="X7:Y8"/>
    <mergeCell ref="AB6:AC6"/>
    <mergeCell ref="AP7:AP9"/>
    <mergeCell ref="AL6:AM6"/>
    <mergeCell ref="AN6:AO6"/>
    <mergeCell ref="AL7:AM8"/>
    <mergeCell ref="AN7:AO8"/>
    <mergeCell ref="AD7:AE8"/>
    <mergeCell ref="AF7:AG8"/>
    <mergeCell ref="AH7:AI8"/>
    <mergeCell ref="AIS5:AJW5"/>
    <mergeCell ref="AJX5:ALB5"/>
    <mergeCell ref="ALC5:AMG5"/>
    <mergeCell ref="AMH5:ANL5"/>
    <mergeCell ref="ANM5:AOQ5"/>
    <mergeCell ref="ACT5:ADX5"/>
    <mergeCell ref="ADY5:AFC5"/>
    <mergeCell ref="AFD5:AGH5"/>
    <mergeCell ref="AGI5:AHM5"/>
    <mergeCell ref="AHN5:AIR5"/>
    <mergeCell ref="AUQ5:AVU5"/>
    <mergeCell ref="AVV5:AWZ5"/>
    <mergeCell ref="AXA5:AYE5"/>
    <mergeCell ref="AYF5:AZJ5"/>
    <mergeCell ref="AZK5:BAO5"/>
    <mergeCell ref="AOR5:APV5"/>
    <mergeCell ref="APW5:ARA5"/>
    <mergeCell ref="ARB5:ASF5"/>
    <mergeCell ref="ASG5:ATK5"/>
    <mergeCell ref="ATL5:AUP5"/>
    <mergeCell ref="BGO5:BHS5"/>
    <mergeCell ref="BHT5:BIX5"/>
    <mergeCell ref="BIY5:BKC5"/>
    <mergeCell ref="BKD5:BLH5"/>
    <mergeCell ref="BLI5:BMM5"/>
    <mergeCell ref="BAP5:BBT5"/>
    <mergeCell ref="BBU5:BCY5"/>
    <mergeCell ref="BCZ5:BED5"/>
    <mergeCell ref="BEE5:BFI5"/>
    <mergeCell ref="BFJ5:BGN5"/>
    <mergeCell ref="BSM5:BTQ5"/>
    <mergeCell ref="BTR5:BUV5"/>
    <mergeCell ref="BUW5:BWA5"/>
    <mergeCell ref="BWB5:BXF5"/>
    <mergeCell ref="BXG5:BYK5"/>
    <mergeCell ref="BMN5:BNR5"/>
    <mergeCell ref="BNS5:BOW5"/>
    <mergeCell ref="BOX5:BQB5"/>
    <mergeCell ref="BQC5:BRG5"/>
    <mergeCell ref="BRH5:BSL5"/>
    <mergeCell ref="CEK5:CFO5"/>
    <mergeCell ref="CFP5:CGT5"/>
    <mergeCell ref="CGU5:CHY5"/>
    <mergeCell ref="CHZ5:CJD5"/>
    <mergeCell ref="CJE5:CKI5"/>
    <mergeCell ref="BYL5:BZP5"/>
    <mergeCell ref="BZQ5:CAU5"/>
    <mergeCell ref="CAV5:CBZ5"/>
    <mergeCell ref="CCA5:CDE5"/>
    <mergeCell ref="CDF5:CEJ5"/>
    <mergeCell ref="CQI5:CRM5"/>
    <mergeCell ref="CRN5:CSR5"/>
    <mergeCell ref="CSS5:CTW5"/>
    <mergeCell ref="CTX5:CVB5"/>
    <mergeCell ref="CVC5:CWG5"/>
    <mergeCell ref="CKJ5:CLN5"/>
    <mergeCell ref="CLO5:CMS5"/>
    <mergeCell ref="CMT5:CNX5"/>
    <mergeCell ref="CNY5:CPC5"/>
    <mergeCell ref="CPD5:CQH5"/>
    <mergeCell ref="DCG5:DDK5"/>
    <mergeCell ref="DDL5:DEP5"/>
    <mergeCell ref="DEQ5:DFU5"/>
    <mergeCell ref="DFV5:DGZ5"/>
    <mergeCell ref="DHA5:DIE5"/>
    <mergeCell ref="CWH5:CXL5"/>
    <mergeCell ref="CXM5:CYQ5"/>
    <mergeCell ref="CYR5:CZV5"/>
    <mergeCell ref="CZW5:DBA5"/>
    <mergeCell ref="DBB5:DCF5"/>
    <mergeCell ref="DOE5:DPI5"/>
    <mergeCell ref="DPJ5:DQN5"/>
    <mergeCell ref="DQO5:DRS5"/>
    <mergeCell ref="DRT5:DSX5"/>
    <mergeCell ref="DSY5:DUC5"/>
    <mergeCell ref="DIF5:DJJ5"/>
    <mergeCell ref="DJK5:DKO5"/>
    <mergeCell ref="DKP5:DLT5"/>
    <mergeCell ref="DLU5:DMY5"/>
    <mergeCell ref="DMZ5:DOD5"/>
    <mergeCell ref="EAC5:EBG5"/>
    <mergeCell ref="EBH5:ECL5"/>
    <mergeCell ref="ECM5:EDQ5"/>
    <mergeCell ref="EDR5:EEV5"/>
    <mergeCell ref="EEW5:EGA5"/>
    <mergeCell ref="DUD5:DVH5"/>
    <mergeCell ref="DVI5:DWM5"/>
    <mergeCell ref="DWN5:DXR5"/>
    <mergeCell ref="DXS5:DYW5"/>
    <mergeCell ref="DYX5:EAB5"/>
    <mergeCell ref="EMA5:ENE5"/>
    <mergeCell ref="ENF5:EOJ5"/>
    <mergeCell ref="EOK5:EPO5"/>
    <mergeCell ref="EPP5:EQT5"/>
    <mergeCell ref="EQU5:ERY5"/>
    <mergeCell ref="EGB5:EHF5"/>
    <mergeCell ref="EHG5:EIK5"/>
    <mergeCell ref="EIL5:EJP5"/>
    <mergeCell ref="EJQ5:EKU5"/>
    <mergeCell ref="EKV5:ELZ5"/>
    <mergeCell ref="EXY5:EZC5"/>
    <mergeCell ref="EZD5:FAH5"/>
    <mergeCell ref="FAI5:FBM5"/>
    <mergeCell ref="FBN5:FCR5"/>
    <mergeCell ref="FCS5:FDW5"/>
    <mergeCell ref="ERZ5:ETD5"/>
    <mergeCell ref="ETE5:EUI5"/>
    <mergeCell ref="EUJ5:EVN5"/>
    <mergeCell ref="EVO5:EWS5"/>
    <mergeCell ref="EWT5:EXX5"/>
    <mergeCell ref="FJW5:FLA5"/>
    <mergeCell ref="FLB5:FMF5"/>
    <mergeCell ref="FMG5:FNK5"/>
    <mergeCell ref="FNL5:FOP5"/>
    <mergeCell ref="FOQ5:FPU5"/>
    <mergeCell ref="FDX5:FFB5"/>
    <mergeCell ref="FFC5:FGG5"/>
    <mergeCell ref="FGH5:FHL5"/>
    <mergeCell ref="FHM5:FIQ5"/>
    <mergeCell ref="FIR5:FJV5"/>
    <mergeCell ref="FVU5:FWY5"/>
    <mergeCell ref="FWZ5:FYD5"/>
    <mergeCell ref="FYE5:FZI5"/>
    <mergeCell ref="FZJ5:GAN5"/>
    <mergeCell ref="GAO5:GBS5"/>
    <mergeCell ref="FPV5:FQZ5"/>
    <mergeCell ref="FRA5:FSE5"/>
    <mergeCell ref="FSF5:FTJ5"/>
    <mergeCell ref="FTK5:FUO5"/>
    <mergeCell ref="FUP5:FVT5"/>
    <mergeCell ref="GHS5:GIW5"/>
    <mergeCell ref="GIX5:GKB5"/>
    <mergeCell ref="GKC5:GLG5"/>
    <mergeCell ref="GLH5:GML5"/>
    <mergeCell ref="GMM5:GNQ5"/>
    <mergeCell ref="GBT5:GCX5"/>
    <mergeCell ref="GCY5:GEC5"/>
    <mergeCell ref="GED5:GFH5"/>
    <mergeCell ref="GFI5:GGM5"/>
    <mergeCell ref="GGN5:GHR5"/>
    <mergeCell ref="GTQ5:GUU5"/>
    <mergeCell ref="GUV5:GVZ5"/>
    <mergeCell ref="GWA5:GXE5"/>
    <mergeCell ref="GXF5:GYJ5"/>
    <mergeCell ref="GYK5:GZO5"/>
    <mergeCell ref="GNR5:GOV5"/>
    <mergeCell ref="GOW5:GQA5"/>
    <mergeCell ref="GQB5:GRF5"/>
    <mergeCell ref="GRG5:GSK5"/>
    <mergeCell ref="GSL5:GTP5"/>
    <mergeCell ref="HFO5:HGS5"/>
    <mergeCell ref="HGT5:HHX5"/>
    <mergeCell ref="HHY5:HJC5"/>
    <mergeCell ref="HJD5:HKH5"/>
    <mergeCell ref="HKI5:HLM5"/>
    <mergeCell ref="GZP5:HAT5"/>
    <mergeCell ref="HAU5:HBY5"/>
    <mergeCell ref="HBZ5:HDD5"/>
    <mergeCell ref="HDE5:HEI5"/>
    <mergeCell ref="HEJ5:HFN5"/>
    <mergeCell ref="HRM5:HSQ5"/>
    <mergeCell ref="HSR5:HTV5"/>
    <mergeCell ref="HTW5:HVA5"/>
    <mergeCell ref="HVB5:HWF5"/>
    <mergeCell ref="HWG5:HXK5"/>
    <mergeCell ref="HLN5:HMR5"/>
    <mergeCell ref="HMS5:HNW5"/>
    <mergeCell ref="HNX5:HPB5"/>
    <mergeCell ref="HPC5:HQG5"/>
    <mergeCell ref="HQH5:HRL5"/>
    <mergeCell ref="IDK5:IEO5"/>
    <mergeCell ref="IEP5:IFT5"/>
    <mergeCell ref="IFU5:IGY5"/>
    <mergeCell ref="IGZ5:IID5"/>
    <mergeCell ref="IIE5:IJI5"/>
    <mergeCell ref="HXL5:HYP5"/>
    <mergeCell ref="HYQ5:HZU5"/>
    <mergeCell ref="HZV5:IAZ5"/>
    <mergeCell ref="IBA5:ICE5"/>
    <mergeCell ref="ICF5:IDJ5"/>
    <mergeCell ref="IPI5:IQM5"/>
    <mergeCell ref="IQN5:IRR5"/>
    <mergeCell ref="IRS5:ISW5"/>
    <mergeCell ref="ISX5:IUB5"/>
    <mergeCell ref="IUC5:IVG5"/>
    <mergeCell ref="IJJ5:IKN5"/>
    <mergeCell ref="IKO5:ILS5"/>
    <mergeCell ref="ILT5:IMX5"/>
    <mergeCell ref="IMY5:IOC5"/>
    <mergeCell ref="IOD5:IPH5"/>
    <mergeCell ref="JBG5:JCK5"/>
    <mergeCell ref="JCL5:JDP5"/>
    <mergeCell ref="JDQ5:JEU5"/>
    <mergeCell ref="JEV5:JFZ5"/>
    <mergeCell ref="JGA5:JHE5"/>
    <mergeCell ref="IVH5:IWL5"/>
    <mergeCell ref="IWM5:IXQ5"/>
    <mergeCell ref="IXR5:IYV5"/>
    <mergeCell ref="IYW5:JAA5"/>
    <mergeCell ref="JAB5:JBF5"/>
    <mergeCell ref="JNE5:JOI5"/>
    <mergeCell ref="JOJ5:JPN5"/>
    <mergeCell ref="JPO5:JQS5"/>
    <mergeCell ref="JQT5:JRX5"/>
    <mergeCell ref="JRY5:JTC5"/>
    <mergeCell ref="JHF5:JIJ5"/>
    <mergeCell ref="JIK5:JJO5"/>
    <mergeCell ref="JJP5:JKT5"/>
    <mergeCell ref="JKU5:JLY5"/>
    <mergeCell ref="JLZ5:JND5"/>
    <mergeCell ref="JZC5:KAG5"/>
    <mergeCell ref="KAH5:KBL5"/>
    <mergeCell ref="KBM5:KCQ5"/>
    <mergeCell ref="KCR5:KDV5"/>
    <mergeCell ref="KDW5:KFA5"/>
    <mergeCell ref="JTD5:JUH5"/>
    <mergeCell ref="JUI5:JVM5"/>
    <mergeCell ref="JVN5:JWR5"/>
    <mergeCell ref="JWS5:JXW5"/>
    <mergeCell ref="JXX5:JZB5"/>
    <mergeCell ref="KLA5:KME5"/>
    <mergeCell ref="KMF5:KNJ5"/>
    <mergeCell ref="KNK5:KOO5"/>
    <mergeCell ref="KOP5:KPT5"/>
    <mergeCell ref="KPU5:KQY5"/>
    <mergeCell ref="KFB5:KGF5"/>
    <mergeCell ref="KGG5:KHK5"/>
    <mergeCell ref="KHL5:KIP5"/>
    <mergeCell ref="KIQ5:KJU5"/>
    <mergeCell ref="KJV5:KKZ5"/>
    <mergeCell ref="KWY5:KYC5"/>
    <mergeCell ref="KYD5:KZH5"/>
    <mergeCell ref="KZI5:LAM5"/>
    <mergeCell ref="LAN5:LBR5"/>
    <mergeCell ref="LBS5:LCW5"/>
    <mergeCell ref="KQZ5:KSD5"/>
    <mergeCell ref="KSE5:KTI5"/>
    <mergeCell ref="KTJ5:KUN5"/>
    <mergeCell ref="KUO5:KVS5"/>
    <mergeCell ref="KVT5:KWX5"/>
    <mergeCell ref="LIW5:LKA5"/>
    <mergeCell ref="LKB5:LLF5"/>
    <mergeCell ref="LLG5:LMK5"/>
    <mergeCell ref="LML5:LNP5"/>
    <mergeCell ref="LNQ5:LOU5"/>
    <mergeCell ref="LCX5:LEB5"/>
    <mergeCell ref="LEC5:LFG5"/>
    <mergeCell ref="LFH5:LGL5"/>
    <mergeCell ref="LGM5:LHQ5"/>
    <mergeCell ref="LHR5:LIV5"/>
    <mergeCell ref="LUU5:LVY5"/>
    <mergeCell ref="LVZ5:LXD5"/>
    <mergeCell ref="LXE5:LYI5"/>
    <mergeCell ref="LYJ5:LZN5"/>
    <mergeCell ref="LZO5:MAS5"/>
    <mergeCell ref="LOV5:LPZ5"/>
    <mergeCell ref="LQA5:LRE5"/>
    <mergeCell ref="LRF5:LSJ5"/>
    <mergeCell ref="LSK5:LTO5"/>
    <mergeCell ref="LTP5:LUT5"/>
    <mergeCell ref="MGS5:MHW5"/>
    <mergeCell ref="MHX5:MJB5"/>
    <mergeCell ref="MJC5:MKG5"/>
    <mergeCell ref="MKH5:MLL5"/>
    <mergeCell ref="MLM5:MMQ5"/>
    <mergeCell ref="MAT5:MBX5"/>
    <mergeCell ref="MBY5:MDC5"/>
    <mergeCell ref="MDD5:MEH5"/>
    <mergeCell ref="MEI5:MFM5"/>
    <mergeCell ref="MFN5:MGR5"/>
    <mergeCell ref="MSQ5:MTU5"/>
    <mergeCell ref="MTV5:MUZ5"/>
    <mergeCell ref="MVA5:MWE5"/>
    <mergeCell ref="MWF5:MXJ5"/>
    <mergeCell ref="MXK5:MYO5"/>
    <mergeCell ref="MMR5:MNV5"/>
    <mergeCell ref="MNW5:MPA5"/>
    <mergeCell ref="MPB5:MQF5"/>
    <mergeCell ref="MQG5:MRK5"/>
    <mergeCell ref="MRL5:MSP5"/>
    <mergeCell ref="NEO5:NFS5"/>
    <mergeCell ref="NFT5:NGX5"/>
    <mergeCell ref="NGY5:NIC5"/>
    <mergeCell ref="NID5:NJH5"/>
    <mergeCell ref="NJI5:NKM5"/>
    <mergeCell ref="MYP5:MZT5"/>
    <mergeCell ref="MZU5:NAY5"/>
    <mergeCell ref="NAZ5:NCD5"/>
    <mergeCell ref="NCE5:NDI5"/>
    <mergeCell ref="NDJ5:NEN5"/>
    <mergeCell ref="NQM5:NRQ5"/>
    <mergeCell ref="NRR5:NSV5"/>
    <mergeCell ref="NSW5:NUA5"/>
    <mergeCell ref="NUB5:NVF5"/>
    <mergeCell ref="NVG5:NWK5"/>
    <mergeCell ref="NKN5:NLR5"/>
    <mergeCell ref="NLS5:NMW5"/>
    <mergeCell ref="NMX5:NOB5"/>
    <mergeCell ref="NOC5:NPG5"/>
    <mergeCell ref="NPH5:NQL5"/>
    <mergeCell ref="OCK5:ODO5"/>
    <mergeCell ref="ODP5:OET5"/>
    <mergeCell ref="OEU5:OFY5"/>
    <mergeCell ref="OFZ5:OHD5"/>
    <mergeCell ref="OHE5:OII5"/>
    <mergeCell ref="NWL5:NXP5"/>
    <mergeCell ref="NXQ5:NYU5"/>
    <mergeCell ref="NYV5:NZZ5"/>
    <mergeCell ref="OAA5:OBE5"/>
    <mergeCell ref="OBF5:OCJ5"/>
    <mergeCell ref="OOI5:OPM5"/>
    <mergeCell ref="OPN5:OQR5"/>
    <mergeCell ref="OQS5:ORW5"/>
    <mergeCell ref="ORX5:OTB5"/>
    <mergeCell ref="OTC5:OUG5"/>
    <mergeCell ref="OIJ5:OJN5"/>
    <mergeCell ref="OJO5:OKS5"/>
    <mergeCell ref="OKT5:OLX5"/>
    <mergeCell ref="OLY5:ONC5"/>
    <mergeCell ref="OND5:OOH5"/>
    <mergeCell ref="PAG5:PBK5"/>
    <mergeCell ref="PBL5:PCP5"/>
    <mergeCell ref="PCQ5:PDU5"/>
    <mergeCell ref="PDV5:PEZ5"/>
    <mergeCell ref="PFA5:PGE5"/>
    <mergeCell ref="OUH5:OVL5"/>
    <mergeCell ref="OVM5:OWQ5"/>
    <mergeCell ref="OWR5:OXV5"/>
    <mergeCell ref="OXW5:OZA5"/>
    <mergeCell ref="OZB5:PAF5"/>
    <mergeCell ref="PME5:PNI5"/>
    <mergeCell ref="PNJ5:PON5"/>
    <mergeCell ref="POO5:PPS5"/>
    <mergeCell ref="PPT5:PQX5"/>
    <mergeCell ref="PQY5:PSC5"/>
    <mergeCell ref="PGF5:PHJ5"/>
    <mergeCell ref="PHK5:PIO5"/>
    <mergeCell ref="PIP5:PJT5"/>
    <mergeCell ref="PJU5:PKY5"/>
    <mergeCell ref="PKZ5:PMD5"/>
    <mergeCell ref="PYC5:PZG5"/>
    <mergeCell ref="PZH5:QAL5"/>
    <mergeCell ref="QAM5:QBQ5"/>
    <mergeCell ref="QBR5:QCV5"/>
    <mergeCell ref="QCW5:QEA5"/>
    <mergeCell ref="PSD5:PTH5"/>
    <mergeCell ref="PTI5:PUM5"/>
    <mergeCell ref="PUN5:PVR5"/>
    <mergeCell ref="PVS5:PWW5"/>
    <mergeCell ref="PWX5:PYB5"/>
    <mergeCell ref="QKA5:QLE5"/>
    <mergeCell ref="QLF5:QMJ5"/>
    <mergeCell ref="QMK5:QNO5"/>
    <mergeCell ref="QNP5:QOT5"/>
    <mergeCell ref="QOU5:QPY5"/>
    <mergeCell ref="QEB5:QFF5"/>
    <mergeCell ref="QFG5:QGK5"/>
    <mergeCell ref="QGL5:QHP5"/>
    <mergeCell ref="QHQ5:QIU5"/>
    <mergeCell ref="QIV5:QJZ5"/>
    <mergeCell ref="QVY5:QXC5"/>
    <mergeCell ref="QXD5:QYH5"/>
    <mergeCell ref="QYI5:QZM5"/>
    <mergeCell ref="QZN5:RAR5"/>
    <mergeCell ref="RAS5:RBW5"/>
    <mergeCell ref="QPZ5:QRD5"/>
    <mergeCell ref="QRE5:QSI5"/>
    <mergeCell ref="QSJ5:QTN5"/>
    <mergeCell ref="QTO5:QUS5"/>
    <mergeCell ref="QUT5:QVX5"/>
    <mergeCell ref="RHW5:RJA5"/>
    <mergeCell ref="RJB5:RKF5"/>
    <mergeCell ref="RKG5:RLK5"/>
    <mergeCell ref="RLL5:RMP5"/>
    <mergeCell ref="RMQ5:RNU5"/>
    <mergeCell ref="RBX5:RDB5"/>
    <mergeCell ref="RDC5:REG5"/>
    <mergeCell ref="REH5:RFL5"/>
    <mergeCell ref="RFM5:RGQ5"/>
    <mergeCell ref="RGR5:RHV5"/>
    <mergeCell ref="RTU5:RUY5"/>
    <mergeCell ref="RUZ5:RWD5"/>
    <mergeCell ref="RWE5:RXI5"/>
    <mergeCell ref="RXJ5:RYN5"/>
    <mergeCell ref="RYO5:RZS5"/>
    <mergeCell ref="RNV5:ROZ5"/>
    <mergeCell ref="RPA5:RQE5"/>
    <mergeCell ref="RQF5:RRJ5"/>
    <mergeCell ref="RRK5:RSO5"/>
    <mergeCell ref="RSP5:RTT5"/>
    <mergeCell ref="SFS5:SGW5"/>
    <mergeCell ref="SGX5:SIB5"/>
    <mergeCell ref="SIC5:SJG5"/>
    <mergeCell ref="SJH5:SKL5"/>
    <mergeCell ref="SKM5:SLQ5"/>
    <mergeCell ref="RZT5:SAX5"/>
    <mergeCell ref="SAY5:SCC5"/>
    <mergeCell ref="SCD5:SDH5"/>
    <mergeCell ref="SDI5:SEM5"/>
    <mergeCell ref="SEN5:SFR5"/>
    <mergeCell ref="SRQ5:SSU5"/>
    <mergeCell ref="SSV5:STZ5"/>
    <mergeCell ref="SUA5:SVE5"/>
    <mergeCell ref="SVF5:SWJ5"/>
    <mergeCell ref="SWK5:SXO5"/>
    <mergeCell ref="SLR5:SMV5"/>
    <mergeCell ref="SMW5:SOA5"/>
    <mergeCell ref="SOB5:SPF5"/>
    <mergeCell ref="SPG5:SQK5"/>
    <mergeCell ref="SQL5:SRP5"/>
    <mergeCell ref="TDO5:TES5"/>
    <mergeCell ref="TET5:TFX5"/>
    <mergeCell ref="TFY5:THC5"/>
    <mergeCell ref="THD5:TIH5"/>
    <mergeCell ref="TII5:TJM5"/>
    <mergeCell ref="SXP5:SYT5"/>
    <mergeCell ref="SYU5:SZY5"/>
    <mergeCell ref="SZZ5:TBD5"/>
    <mergeCell ref="TBE5:TCI5"/>
    <mergeCell ref="TCJ5:TDN5"/>
    <mergeCell ref="TPM5:TQQ5"/>
    <mergeCell ref="TQR5:TRV5"/>
    <mergeCell ref="TRW5:TTA5"/>
    <mergeCell ref="TTB5:TUF5"/>
    <mergeCell ref="TUG5:TVK5"/>
    <mergeCell ref="TJN5:TKR5"/>
    <mergeCell ref="TKS5:TLW5"/>
    <mergeCell ref="TLX5:TNB5"/>
    <mergeCell ref="TNC5:TOG5"/>
    <mergeCell ref="TOH5:TPL5"/>
    <mergeCell ref="UBK5:UCO5"/>
    <mergeCell ref="UCP5:UDT5"/>
    <mergeCell ref="UDU5:UEY5"/>
    <mergeCell ref="UEZ5:UGD5"/>
    <mergeCell ref="UGE5:UHI5"/>
    <mergeCell ref="TVL5:TWP5"/>
    <mergeCell ref="TWQ5:TXU5"/>
    <mergeCell ref="TXV5:TYZ5"/>
    <mergeCell ref="TZA5:UAE5"/>
    <mergeCell ref="UAF5:UBJ5"/>
    <mergeCell ref="VUS5:VVW5"/>
    <mergeCell ref="VVX5:VXB5"/>
    <mergeCell ref="XDH5:XDW5"/>
    <mergeCell ref="WUY5:WWC5"/>
    <mergeCell ref="WWD5:WXH5"/>
    <mergeCell ref="WXI5:WYM5"/>
    <mergeCell ref="WYN5:WZR5"/>
    <mergeCell ref="WZS5:XAW5"/>
    <mergeCell ref="WOZ5:WQD5"/>
    <mergeCell ref="WQE5:WRI5"/>
    <mergeCell ref="WRJ5:WSN5"/>
    <mergeCell ref="WSO5:WTS5"/>
    <mergeCell ref="WTT5:WUX5"/>
    <mergeCell ref="XAX5:XCB5"/>
    <mergeCell ref="XCC5:XDG5"/>
    <mergeCell ref="USC5:UTG5"/>
    <mergeCell ref="VFF5:VGJ5"/>
    <mergeCell ref="VGK5:VHO5"/>
    <mergeCell ref="VHP5:VIT5"/>
    <mergeCell ref="WNU5:WOY5"/>
    <mergeCell ref="WDB5:WEF5"/>
    <mergeCell ref="WEG5:WFK5"/>
    <mergeCell ref="WFL5:WGP5"/>
    <mergeCell ref="VOT5:VPX5"/>
    <mergeCell ref="VPY5:VRC5"/>
    <mergeCell ref="WJA5:WKE5"/>
    <mergeCell ref="WKF5:WLJ5"/>
    <mergeCell ref="WLK5:WMO5"/>
    <mergeCell ref="WMP5:WNT5"/>
    <mergeCell ref="WGQ5:WHU5"/>
    <mergeCell ref="WHV5:WIZ5"/>
    <mergeCell ref="VXC5:VYG5"/>
    <mergeCell ref="VYH5:VZL5"/>
    <mergeCell ref="VZM5:WAQ5"/>
    <mergeCell ref="WAR5:WBV5"/>
    <mergeCell ref="WBW5:WDA5"/>
    <mergeCell ref="VRD5:VSH5"/>
    <mergeCell ref="VSI5:VTM5"/>
    <mergeCell ref="VTN5:VUR5"/>
    <mergeCell ref="UHJ5:UIN5"/>
    <mergeCell ref="UIO5:UJS5"/>
    <mergeCell ref="UJT5:UKX5"/>
    <mergeCell ref="UKY5:UMC5"/>
    <mergeCell ref="UMD5:UNH5"/>
    <mergeCell ref="VMJ5:VNN5"/>
    <mergeCell ref="VNO5:VOS5"/>
    <mergeCell ref="VIU5:VJY5"/>
    <mergeCell ref="VJZ5:VLD5"/>
    <mergeCell ref="UZG5:VAK5"/>
    <mergeCell ref="VAL5:VBP5"/>
    <mergeCell ref="VBQ5:VCU5"/>
    <mergeCell ref="VCV5:VDZ5"/>
    <mergeCell ref="VEA5:VFE5"/>
    <mergeCell ref="VLE5:VMI5"/>
    <mergeCell ref="UTH5:UUL5"/>
    <mergeCell ref="UUM5:UVQ5"/>
    <mergeCell ref="UVR5:UWV5"/>
    <mergeCell ref="UWW5:UYA5"/>
    <mergeCell ref="UYB5:UZF5"/>
    <mergeCell ref="UNI5:UOM5"/>
    <mergeCell ref="UON5:UPR5"/>
    <mergeCell ref="UPS5:UQW5"/>
    <mergeCell ref="UQX5:USB5"/>
    <mergeCell ref="A1:AG1"/>
    <mergeCell ref="A3:AG3"/>
    <mergeCell ref="A5:AG5"/>
    <mergeCell ref="AH33:AI33"/>
    <mergeCell ref="AH34:AI35"/>
    <mergeCell ref="AJ7:AK8"/>
    <mergeCell ref="AJ33:AK33"/>
    <mergeCell ref="F7:G8"/>
    <mergeCell ref="H7:I8"/>
    <mergeCell ref="P33:Q33"/>
    <mergeCell ref="X33:Y33"/>
    <mergeCell ref="Z33:AA33"/>
    <mergeCell ref="V33:W33"/>
    <mergeCell ref="F6:G6"/>
    <mergeCell ref="H6:I6"/>
    <mergeCell ref="F34:G35"/>
    <mergeCell ref="A7:E8"/>
    <mergeCell ref="A34:E35"/>
    <mergeCell ref="F33:G33"/>
    <mergeCell ref="H33:I33"/>
    <mergeCell ref="J33:K33"/>
    <mergeCell ref="L33:M33"/>
    <mergeCell ref="R33:S33"/>
    <mergeCell ref="Z7:AA8"/>
  </mergeCells>
  <pageMargins left="0.11811023622047245" right="0" top="0.62992125984251968" bottom="0.15748031496062992" header="7.874015748031496E-2" footer="7.874015748031496E-2"/>
  <pageSetup paperSize="9" scale="4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7111117893"/>
  </sheetPr>
  <dimension ref="A1:AT65"/>
  <sheetViews>
    <sheetView zoomScale="40" zoomScaleNormal="40" workbookViewId="0">
      <selection activeCell="Q65" sqref="Q65:U65"/>
    </sheetView>
  </sheetViews>
  <sheetFormatPr baseColWidth="10" defaultColWidth="11.453125" defaultRowHeight="14.5" x14ac:dyDescent="0.35"/>
  <cols>
    <col min="1" max="1" width="7.36328125" style="30" customWidth="1"/>
    <col min="2" max="2" width="26.81640625" style="30" bestFit="1" customWidth="1"/>
    <col min="3" max="3" width="7.36328125" style="31" bestFit="1" customWidth="1"/>
    <col min="4" max="4" width="31" style="30" bestFit="1" customWidth="1"/>
    <col min="5" max="5" width="12.1796875" style="30" customWidth="1"/>
    <col min="6" max="13" width="8.6328125" style="31" customWidth="1"/>
    <col min="14" max="32" width="8.6328125" style="30" customWidth="1"/>
    <col min="33" max="33" width="8.453125" style="30" bestFit="1" customWidth="1"/>
    <col min="34" max="41" width="8.6328125" style="30" customWidth="1"/>
    <col min="42" max="42" width="7.36328125" style="30" customWidth="1"/>
    <col min="43" max="43" width="9.36328125" style="96" hidden="1" customWidth="1"/>
    <col min="44" max="44" width="5.453125" style="19" hidden="1" customWidth="1"/>
    <col min="45" max="45" width="5.81640625" style="19" hidden="1" customWidth="1"/>
    <col min="46" max="46" width="7" style="19" hidden="1" customWidth="1"/>
    <col min="47" max="47" width="3.1796875" style="19" customWidth="1"/>
    <col min="48" max="16384" width="11.453125" style="19"/>
  </cols>
  <sheetData>
    <row r="1" spans="1:46" ht="45" x14ac:dyDescent="0.35">
      <c r="A1" s="728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144"/>
      <c r="AM1" s="144"/>
      <c r="AN1" s="144"/>
      <c r="AO1" s="144"/>
      <c r="AP1" s="144"/>
    </row>
    <row r="2" spans="1:46" ht="16.5" customHeight="1" x14ac:dyDescent="0.35">
      <c r="A2" s="20"/>
      <c r="B2" s="20"/>
      <c r="C2" s="21"/>
      <c r="D2" s="20"/>
      <c r="E2" s="20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6" ht="33" customHeight="1" x14ac:dyDescent="0.35">
      <c r="A3" s="782" t="s">
        <v>339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783"/>
      <c r="AM3" s="783"/>
      <c r="AN3" s="783"/>
      <c r="AO3" s="783"/>
      <c r="AP3" s="783"/>
    </row>
    <row r="4" spans="1:46" ht="16.5" x14ac:dyDescent="0.35">
      <c r="A4" s="20"/>
      <c r="B4" s="20"/>
      <c r="C4" s="21"/>
      <c r="D4" s="20"/>
      <c r="E4" s="20"/>
      <c r="F4" s="21"/>
      <c r="G4" s="21"/>
      <c r="H4" s="21"/>
      <c r="I4" s="21"/>
      <c r="J4" s="21"/>
      <c r="K4" s="21"/>
      <c r="L4" s="21"/>
      <c r="M4" s="21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6" s="22" customFormat="1" ht="46.5" thickBot="1" x14ac:dyDescent="0.4">
      <c r="A5" s="743" t="s">
        <v>1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43"/>
      <c r="AB5" s="743"/>
      <c r="AC5" s="743"/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354"/>
    </row>
    <row r="6" spans="1:46" ht="30" customHeight="1" thickBot="1" x14ac:dyDescent="0.4">
      <c r="A6" s="20"/>
      <c r="B6" s="20"/>
      <c r="C6" s="21"/>
      <c r="D6" s="20"/>
      <c r="E6" s="20"/>
      <c r="F6" s="721" t="s">
        <v>355</v>
      </c>
      <c r="G6" s="722"/>
      <c r="H6" s="721">
        <v>45004</v>
      </c>
      <c r="I6" s="722"/>
      <c r="J6" s="721">
        <v>45018</v>
      </c>
      <c r="K6" s="722"/>
      <c r="L6" s="721">
        <v>45032</v>
      </c>
      <c r="M6" s="722"/>
      <c r="N6" s="721">
        <v>45053</v>
      </c>
      <c r="O6" s="722"/>
      <c r="P6" s="721">
        <v>45074</v>
      </c>
      <c r="Q6" s="722"/>
      <c r="R6" s="721">
        <v>45088</v>
      </c>
      <c r="S6" s="722"/>
      <c r="T6" s="721">
        <v>45102</v>
      </c>
      <c r="U6" s="722"/>
      <c r="V6" s="721">
        <v>45116</v>
      </c>
      <c r="W6" s="722"/>
      <c r="X6" s="721">
        <v>45132</v>
      </c>
      <c r="Y6" s="722"/>
      <c r="Z6" s="721">
        <v>45159</v>
      </c>
      <c r="AA6" s="722"/>
      <c r="AB6" s="719">
        <v>45186</v>
      </c>
      <c r="AC6" s="720"/>
      <c r="AD6" s="719">
        <v>45200</v>
      </c>
      <c r="AE6" s="720"/>
      <c r="AF6" s="721">
        <v>45215</v>
      </c>
      <c r="AG6" s="722"/>
      <c r="AH6" s="721">
        <v>45242</v>
      </c>
      <c r="AI6" s="722"/>
      <c r="AJ6" s="719">
        <v>45250</v>
      </c>
      <c r="AK6" s="720"/>
      <c r="AL6" s="719">
        <v>45256</v>
      </c>
      <c r="AM6" s="720"/>
      <c r="AN6" s="719">
        <v>45270</v>
      </c>
      <c r="AO6" s="720"/>
      <c r="AP6" s="744" t="s">
        <v>130</v>
      </c>
    </row>
    <row r="7" spans="1:46" ht="16.5" customHeight="1" x14ac:dyDescent="0.35">
      <c r="A7" s="776" t="s">
        <v>339</v>
      </c>
      <c r="B7" s="777"/>
      <c r="C7" s="777"/>
      <c r="D7" s="777"/>
      <c r="E7" s="778"/>
      <c r="F7" s="715" t="s">
        <v>333</v>
      </c>
      <c r="G7" s="723"/>
      <c r="H7" s="715" t="s">
        <v>371</v>
      </c>
      <c r="I7" s="723"/>
      <c r="J7" s="715" t="s">
        <v>405</v>
      </c>
      <c r="K7" s="723"/>
      <c r="L7" s="715" t="s">
        <v>416</v>
      </c>
      <c r="M7" s="723"/>
      <c r="N7" s="715" t="s">
        <v>425</v>
      </c>
      <c r="O7" s="723"/>
      <c r="P7" s="715" t="s">
        <v>431</v>
      </c>
      <c r="Q7" s="723"/>
      <c r="R7" s="715" t="s">
        <v>454</v>
      </c>
      <c r="S7" s="723"/>
      <c r="T7" s="715" t="s">
        <v>470</v>
      </c>
      <c r="U7" s="723"/>
      <c r="V7" s="715" t="s">
        <v>486</v>
      </c>
      <c r="W7" s="723"/>
      <c r="X7" s="715" t="s">
        <v>491</v>
      </c>
      <c r="Y7" s="723"/>
      <c r="Z7" s="715" t="s">
        <v>514</v>
      </c>
      <c r="AA7" s="723"/>
      <c r="AB7" s="715" t="s">
        <v>522</v>
      </c>
      <c r="AC7" s="723"/>
      <c r="AD7" s="715" t="s">
        <v>532</v>
      </c>
      <c r="AE7" s="723"/>
      <c r="AF7" s="715" t="s">
        <v>541</v>
      </c>
      <c r="AG7" s="716"/>
      <c r="AH7" s="715" t="s">
        <v>580</v>
      </c>
      <c r="AI7" s="716"/>
      <c r="AJ7" s="715" t="s">
        <v>581</v>
      </c>
      <c r="AK7" s="716"/>
      <c r="AL7" s="715" t="s">
        <v>590</v>
      </c>
      <c r="AM7" s="716"/>
      <c r="AN7" s="715" t="s">
        <v>583</v>
      </c>
      <c r="AO7" s="716"/>
      <c r="AP7" s="745"/>
    </row>
    <row r="8" spans="1:46" ht="45" customHeight="1" thickBot="1" x14ac:dyDescent="0.4">
      <c r="A8" s="779"/>
      <c r="B8" s="780"/>
      <c r="C8" s="780"/>
      <c r="D8" s="780"/>
      <c r="E8" s="781"/>
      <c r="F8" s="717"/>
      <c r="G8" s="726"/>
      <c r="H8" s="724"/>
      <c r="I8" s="725"/>
      <c r="J8" s="717"/>
      <c r="K8" s="726"/>
      <c r="L8" s="717"/>
      <c r="M8" s="726"/>
      <c r="N8" s="717"/>
      <c r="O8" s="726"/>
      <c r="P8" s="717"/>
      <c r="Q8" s="726"/>
      <c r="R8" s="717"/>
      <c r="S8" s="726"/>
      <c r="T8" s="717"/>
      <c r="U8" s="726"/>
      <c r="V8" s="717"/>
      <c r="W8" s="726"/>
      <c r="X8" s="717"/>
      <c r="Y8" s="726"/>
      <c r="Z8" s="717"/>
      <c r="AA8" s="726"/>
      <c r="AB8" s="724"/>
      <c r="AC8" s="725"/>
      <c r="AD8" s="724"/>
      <c r="AE8" s="725"/>
      <c r="AF8" s="717"/>
      <c r="AG8" s="718"/>
      <c r="AH8" s="717"/>
      <c r="AI8" s="718"/>
      <c r="AJ8" s="717"/>
      <c r="AK8" s="718"/>
      <c r="AL8" s="717"/>
      <c r="AM8" s="718"/>
      <c r="AN8" s="717"/>
      <c r="AO8" s="718"/>
      <c r="AP8" s="746"/>
    </row>
    <row r="9" spans="1:46" ht="23" customHeight="1" thickBot="1" x14ac:dyDescent="0.4">
      <c r="A9" s="319" t="s">
        <v>295</v>
      </c>
      <c r="B9" s="319" t="s">
        <v>2</v>
      </c>
      <c r="C9" s="319" t="s">
        <v>172</v>
      </c>
      <c r="D9" s="319" t="s">
        <v>3</v>
      </c>
      <c r="E9" s="319" t="s">
        <v>4</v>
      </c>
      <c r="F9" s="116" t="s">
        <v>5</v>
      </c>
      <c r="G9" s="581" t="s">
        <v>6</v>
      </c>
      <c r="H9" s="122" t="s">
        <v>5</v>
      </c>
      <c r="I9" s="581" t="s">
        <v>6</v>
      </c>
      <c r="J9" s="122" t="s">
        <v>5</v>
      </c>
      <c r="K9" s="581" t="s">
        <v>6</v>
      </c>
      <c r="L9" s="122" t="s">
        <v>5</v>
      </c>
      <c r="M9" s="581" t="s">
        <v>6</v>
      </c>
      <c r="N9" s="122" t="s">
        <v>5</v>
      </c>
      <c r="O9" s="581" t="s">
        <v>6</v>
      </c>
      <c r="P9" s="122" t="s">
        <v>5</v>
      </c>
      <c r="Q9" s="581" t="s">
        <v>6</v>
      </c>
      <c r="R9" s="122" t="s">
        <v>5</v>
      </c>
      <c r="S9" s="581" t="s">
        <v>6</v>
      </c>
      <c r="T9" s="122" t="s">
        <v>5</v>
      </c>
      <c r="U9" s="581" t="s">
        <v>6</v>
      </c>
      <c r="V9" s="122" t="s">
        <v>5</v>
      </c>
      <c r="W9" s="581" t="s">
        <v>6</v>
      </c>
      <c r="X9" s="122" t="s">
        <v>5</v>
      </c>
      <c r="Y9" s="581" t="s">
        <v>6</v>
      </c>
      <c r="Z9" s="122" t="s">
        <v>5</v>
      </c>
      <c r="AA9" s="581" t="s">
        <v>6</v>
      </c>
      <c r="AB9" s="122" t="s">
        <v>5</v>
      </c>
      <c r="AC9" s="581" t="s">
        <v>6</v>
      </c>
      <c r="AD9" s="122" t="s">
        <v>5</v>
      </c>
      <c r="AE9" s="581" t="s">
        <v>6</v>
      </c>
      <c r="AF9" s="122" t="s">
        <v>5</v>
      </c>
      <c r="AG9" s="581" t="s">
        <v>6</v>
      </c>
      <c r="AH9" s="122" t="s">
        <v>5</v>
      </c>
      <c r="AI9" s="581" t="s">
        <v>6</v>
      </c>
      <c r="AJ9" s="24" t="s">
        <v>5</v>
      </c>
      <c r="AK9" s="25" t="s">
        <v>6</v>
      </c>
      <c r="AL9" s="24" t="s">
        <v>5</v>
      </c>
      <c r="AM9" s="25" t="s">
        <v>6</v>
      </c>
      <c r="AN9" s="24" t="s">
        <v>5</v>
      </c>
      <c r="AO9" s="25" t="s">
        <v>6</v>
      </c>
      <c r="AP9" s="319" t="s">
        <v>295</v>
      </c>
    </row>
    <row r="10" spans="1:46" s="34" customFormat="1" ht="20.25" customHeight="1" x14ac:dyDescent="0.35">
      <c r="A10" s="125">
        <v>1</v>
      </c>
      <c r="B10" s="619" t="s">
        <v>75</v>
      </c>
      <c r="C10" s="317">
        <v>2006</v>
      </c>
      <c r="D10" s="620" t="s">
        <v>18</v>
      </c>
      <c r="E10" s="318">
        <f>G10+I10+K10+M10+O10+Q10+S10+U10+W10+Y10+AA10+AC10+AE10+AG10+AI10+AK10+AM10+AO10-I10-S10</f>
        <v>596.87</v>
      </c>
      <c r="F10" s="271">
        <v>152</v>
      </c>
      <c r="G10" s="161">
        <v>28.12</v>
      </c>
      <c r="H10" s="268">
        <v>84</v>
      </c>
      <c r="I10" s="407">
        <v>22.5</v>
      </c>
      <c r="J10" s="182">
        <v>76</v>
      </c>
      <c r="K10" s="183">
        <v>50</v>
      </c>
      <c r="L10" s="182">
        <v>152</v>
      </c>
      <c r="M10" s="183">
        <v>43.75</v>
      </c>
      <c r="N10" s="182">
        <v>77</v>
      </c>
      <c r="O10" s="183">
        <v>35</v>
      </c>
      <c r="P10" s="182">
        <v>75</v>
      </c>
      <c r="Q10" s="183">
        <v>50</v>
      </c>
      <c r="R10" s="182">
        <v>84</v>
      </c>
      <c r="S10" s="487">
        <v>8</v>
      </c>
      <c r="T10" s="182">
        <v>77</v>
      </c>
      <c r="U10" s="183">
        <v>42.5</v>
      </c>
      <c r="V10" s="186">
        <v>85</v>
      </c>
      <c r="W10" s="187">
        <v>22.5</v>
      </c>
      <c r="X10" s="186">
        <v>72</v>
      </c>
      <c r="Y10" s="187">
        <v>35</v>
      </c>
      <c r="Z10" s="182">
        <v>73</v>
      </c>
      <c r="AA10" s="183">
        <v>50</v>
      </c>
      <c r="AB10" s="182">
        <v>80</v>
      </c>
      <c r="AC10" s="183">
        <v>50</v>
      </c>
      <c r="AD10" s="182"/>
      <c r="AE10" s="630"/>
      <c r="AF10" s="277">
        <v>82</v>
      </c>
      <c r="AG10" s="277">
        <v>35</v>
      </c>
      <c r="AH10" s="182">
        <v>83</v>
      </c>
      <c r="AI10" s="183">
        <v>30</v>
      </c>
      <c r="AJ10" s="186">
        <v>82</v>
      </c>
      <c r="AK10" s="558">
        <v>25</v>
      </c>
      <c r="AL10" s="182">
        <v>74</v>
      </c>
      <c r="AM10" s="183">
        <v>50</v>
      </c>
      <c r="AN10" s="186">
        <v>72</v>
      </c>
      <c r="AO10" s="558">
        <v>50</v>
      </c>
      <c r="AP10" s="88">
        <v>1</v>
      </c>
      <c r="AQ10" s="459" t="s">
        <v>184</v>
      </c>
      <c r="AR10" s="371" t="s">
        <v>412</v>
      </c>
      <c r="AS10" s="372">
        <v>0.25</v>
      </c>
      <c r="AT10" s="373" t="s">
        <v>317</v>
      </c>
    </row>
    <row r="11" spans="1:46" s="34" customFormat="1" ht="20.25" customHeight="1" x14ac:dyDescent="0.35">
      <c r="A11" s="125">
        <f>A10+1</f>
        <v>2</v>
      </c>
      <c r="B11" s="27" t="s">
        <v>66</v>
      </c>
      <c r="C11" s="61">
        <v>2007</v>
      </c>
      <c r="D11" s="28" t="s">
        <v>29</v>
      </c>
      <c r="E11" s="318">
        <f>G11+I11+K11+M11+O11+Q11+S11+U11+W11+Y11+AA11+AC11+AE11+AG11+AI11+AK11+AM11+AO11-Q11</f>
        <v>562.5</v>
      </c>
      <c r="F11" s="195">
        <v>151</v>
      </c>
      <c r="G11" s="194">
        <v>43.75</v>
      </c>
      <c r="H11" s="195">
        <v>80</v>
      </c>
      <c r="I11" s="194">
        <v>50</v>
      </c>
      <c r="J11" s="159">
        <v>79</v>
      </c>
      <c r="K11" s="160">
        <v>35</v>
      </c>
      <c r="L11" s="159">
        <v>159</v>
      </c>
      <c r="M11" s="160">
        <v>31.25</v>
      </c>
      <c r="N11" s="159">
        <v>76</v>
      </c>
      <c r="O11" s="160">
        <v>50</v>
      </c>
      <c r="P11" s="159">
        <v>87</v>
      </c>
      <c r="Q11" s="411">
        <v>15</v>
      </c>
      <c r="R11" s="159">
        <v>76</v>
      </c>
      <c r="S11" s="160">
        <v>50</v>
      </c>
      <c r="T11" s="159">
        <v>83</v>
      </c>
      <c r="U11" s="160">
        <v>12.5</v>
      </c>
      <c r="V11" s="159">
        <v>81</v>
      </c>
      <c r="W11" s="160">
        <v>35</v>
      </c>
      <c r="X11" s="159"/>
      <c r="Y11" s="483"/>
      <c r="Z11" s="193">
        <v>78</v>
      </c>
      <c r="AA11" s="194">
        <v>35</v>
      </c>
      <c r="AB11" s="193">
        <v>85</v>
      </c>
      <c r="AC11" s="194">
        <v>25</v>
      </c>
      <c r="AD11" s="193">
        <v>82</v>
      </c>
      <c r="AE11" s="194">
        <v>35</v>
      </c>
      <c r="AF11" s="275"/>
      <c r="AG11" s="631"/>
      <c r="AH11" s="193">
        <v>77</v>
      </c>
      <c r="AI11" s="194">
        <v>50</v>
      </c>
      <c r="AJ11" s="159">
        <v>77</v>
      </c>
      <c r="AK11" s="60">
        <v>50</v>
      </c>
      <c r="AL11" s="193">
        <v>75</v>
      </c>
      <c r="AM11" s="194">
        <v>35</v>
      </c>
      <c r="AN11" s="159">
        <v>82</v>
      </c>
      <c r="AO11" s="60">
        <v>25</v>
      </c>
      <c r="AP11" s="456">
        <f>AP10+1</f>
        <v>2</v>
      </c>
      <c r="AQ11" s="425">
        <v>1</v>
      </c>
      <c r="AR11" s="364">
        <v>50</v>
      </c>
      <c r="AS11" s="361">
        <f>AR11*AS10</f>
        <v>12.5</v>
      </c>
      <c r="AT11" s="373">
        <f t="shared" ref="AT11:AT20" si="0">SUM(AR11:AS11)</f>
        <v>62.5</v>
      </c>
    </row>
    <row r="12" spans="1:46" s="34" customFormat="1" ht="20.25" customHeight="1" x14ac:dyDescent="0.35">
      <c r="A12" s="125">
        <f t="shared" ref="A12:A24" si="1">A11+1</f>
        <v>3</v>
      </c>
      <c r="B12" s="82" t="s">
        <v>123</v>
      </c>
      <c r="C12" s="61">
        <v>2005</v>
      </c>
      <c r="D12" s="101" t="s">
        <v>29</v>
      </c>
      <c r="E12" s="318">
        <f t="shared" ref="E12:E29" si="2">G12+I12+K12+M12+O12+Q12+S12+U12+W12+Y12+AA12+AC12+AE12+AG12+AI12+AK12+AM12+AO12</f>
        <v>321.75</v>
      </c>
      <c r="F12" s="258">
        <v>164</v>
      </c>
      <c r="G12" s="160">
        <v>7.5</v>
      </c>
      <c r="H12" s="192"/>
      <c r="I12" s="411"/>
      <c r="J12" s="159">
        <v>81</v>
      </c>
      <c r="K12" s="350">
        <v>22.5</v>
      </c>
      <c r="L12" s="159">
        <v>163</v>
      </c>
      <c r="M12" s="160">
        <v>11.25</v>
      </c>
      <c r="N12" s="159">
        <v>81</v>
      </c>
      <c r="O12" s="160">
        <v>20</v>
      </c>
      <c r="P12" s="159">
        <v>84</v>
      </c>
      <c r="Q12" s="160">
        <v>20</v>
      </c>
      <c r="R12" s="159">
        <v>83</v>
      </c>
      <c r="S12" s="160">
        <v>12.5</v>
      </c>
      <c r="T12" s="159">
        <v>88</v>
      </c>
      <c r="U12" s="160">
        <v>8</v>
      </c>
      <c r="V12" s="193">
        <v>89</v>
      </c>
      <c r="W12" s="194">
        <v>15</v>
      </c>
      <c r="X12" s="193"/>
      <c r="Y12" s="516"/>
      <c r="Z12" s="193">
        <v>82</v>
      </c>
      <c r="AA12" s="194">
        <v>25</v>
      </c>
      <c r="AB12" s="193">
        <v>88</v>
      </c>
      <c r="AC12" s="194">
        <v>20</v>
      </c>
      <c r="AD12" s="193">
        <v>86</v>
      </c>
      <c r="AE12" s="194">
        <v>20</v>
      </c>
      <c r="AF12" s="275">
        <v>77</v>
      </c>
      <c r="AG12" s="275">
        <v>50</v>
      </c>
      <c r="AH12" s="159">
        <v>83</v>
      </c>
      <c r="AI12" s="160">
        <v>30</v>
      </c>
      <c r="AJ12" s="193">
        <v>88</v>
      </c>
      <c r="AK12" s="632">
        <v>15</v>
      </c>
      <c r="AL12" s="193">
        <v>82</v>
      </c>
      <c r="AM12" s="194">
        <v>25</v>
      </c>
      <c r="AN12" s="193">
        <v>83</v>
      </c>
      <c r="AO12" s="227">
        <v>20</v>
      </c>
      <c r="AP12" s="456">
        <f t="shared" ref="AP12:AP24" si="3">AP11+1</f>
        <v>3</v>
      </c>
      <c r="AQ12" s="426">
        <f t="shared" ref="AQ12:AQ20" si="4">AQ11+1</f>
        <v>2</v>
      </c>
      <c r="AR12" s="378">
        <v>35</v>
      </c>
      <c r="AS12" s="361">
        <f>AR12*AS10</f>
        <v>8.75</v>
      </c>
      <c r="AT12" s="373">
        <f t="shared" si="0"/>
        <v>43.75</v>
      </c>
    </row>
    <row r="13" spans="1:46" s="34" customFormat="1" ht="20.25" customHeight="1" x14ac:dyDescent="0.35">
      <c r="A13" s="125">
        <f t="shared" si="1"/>
        <v>4</v>
      </c>
      <c r="B13" s="27" t="s">
        <v>55</v>
      </c>
      <c r="C13" s="61">
        <v>2007</v>
      </c>
      <c r="D13" s="28" t="s">
        <v>39</v>
      </c>
      <c r="E13" s="318">
        <f t="shared" si="2"/>
        <v>319.99</v>
      </c>
      <c r="F13" s="258">
        <v>152</v>
      </c>
      <c r="G13" s="160">
        <v>28.12</v>
      </c>
      <c r="H13" s="192"/>
      <c r="I13" s="411"/>
      <c r="J13" s="159">
        <v>84</v>
      </c>
      <c r="K13" s="160">
        <v>15</v>
      </c>
      <c r="L13" s="159">
        <v>160</v>
      </c>
      <c r="M13" s="160">
        <v>21.87</v>
      </c>
      <c r="N13" s="159">
        <v>82</v>
      </c>
      <c r="O13" s="160">
        <v>15</v>
      </c>
      <c r="P13" s="159">
        <v>80</v>
      </c>
      <c r="Q13" s="160">
        <v>35</v>
      </c>
      <c r="R13" s="159">
        <v>77</v>
      </c>
      <c r="S13" s="160">
        <v>35</v>
      </c>
      <c r="T13" s="159">
        <v>78</v>
      </c>
      <c r="U13" s="160">
        <v>25</v>
      </c>
      <c r="V13" s="159">
        <v>74</v>
      </c>
      <c r="W13" s="160">
        <v>50</v>
      </c>
      <c r="X13" s="159">
        <v>75</v>
      </c>
      <c r="Y13" s="160">
        <v>25</v>
      </c>
      <c r="Z13" s="159"/>
      <c r="AA13" s="160"/>
      <c r="AB13" s="159">
        <v>84</v>
      </c>
      <c r="AC13" s="160">
        <v>35</v>
      </c>
      <c r="AD13" s="159"/>
      <c r="AE13" s="624"/>
      <c r="AF13" s="90"/>
      <c r="AG13" s="90"/>
      <c r="AH13" s="159"/>
      <c r="AI13" s="160"/>
      <c r="AJ13" s="193"/>
      <c r="AK13" s="227"/>
      <c r="AL13" s="193"/>
      <c r="AM13" s="194"/>
      <c r="AN13" s="193">
        <v>79</v>
      </c>
      <c r="AO13" s="227">
        <v>35</v>
      </c>
      <c r="AP13" s="456">
        <f t="shared" si="3"/>
        <v>4</v>
      </c>
      <c r="AQ13" s="425">
        <f t="shared" si="4"/>
        <v>3</v>
      </c>
      <c r="AR13" s="364">
        <v>25</v>
      </c>
      <c r="AS13" s="361">
        <f>AR13*AS10</f>
        <v>6.25</v>
      </c>
      <c r="AT13" s="373">
        <f t="shared" si="0"/>
        <v>31.25</v>
      </c>
    </row>
    <row r="14" spans="1:46" s="34" customFormat="1" ht="20.25" customHeight="1" x14ac:dyDescent="0.35">
      <c r="A14" s="125">
        <f t="shared" si="1"/>
        <v>5</v>
      </c>
      <c r="B14" s="27" t="s">
        <v>162</v>
      </c>
      <c r="C14" s="61">
        <v>2007</v>
      </c>
      <c r="D14" s="28" t="s">
        <v>39</v>
      </c>
      <c r="E14" s="318">
        <f>G14+I14+K14+M14+O14+Q14+S14+U14+W14+Y14+AA14+AC14+AE14+AG14+AI14+AK14+AM14+AO14-S14</f>
        <v>262.5</v>
      </c>
      <c r="F14" s="195">
        <v>167</v>
      </c>
      <c r="G14" s="194">
        <v>5</v>
      </c>
      <c r="H14" s="195">
        <v>81</v>
      </c>
      <c r="I14" s="194">
        <v>35</v>
      </c>
      <c r="J14" s="159"/>
      <c r="K14" s="411"/>
      <c r="L14" s="159">
        <v>173</v>
      </c>
      <c r="M14" s="160">
        <v>7.5</v>
      </c>
      <c r="N14" s="159">
        <v>85</v>
      </c>
      <c r="O14" s="160">
        <v>8</v>
      </c>
      <c r="P14" s="159">
        <v>90</v>
      </c>
      <c r="Q14" s="160">
        <v>8</v>
      </c>
      <c r="R14" s="159">
        <v>90</v>
      </c>
      <c r="S14" s="483">
        <v>4</v>
      </c>
      <c r="T14" s="159">
        <v>82</v>
      </c>
      <c r="U14" s="160">
        <v>20</v>
      </c>
      <c r="V14" s="159">
        <v>93</v>
      </c>
      <c r="W14" s="160">
        <v>6</v>
      </c>
      <c r="X14" s="159">
        <v>84</v>
      </c>
      <c r="Y14" s="160">
        <v>20</v>
      </c>
      <c r="Z14" s="159">
        <v>91</v>
      </c>
      <c r="AA14" s="160">
        <v>8</v>
      </c>
      <c r="AB14" s="159">
        <v>93</v>
      </c>
      <c r="AC14" s="160">
        <v>15</v>
      </c>
      <c r="AD14" s="159">
        <v>85</v>
      </c>
      <c r="AE14" s="160">
        <v>25</v>
      </c>
      <c r="AF14" s="275">
        <v>85</v>
      </c>
      <c r="AG14" s="275">
        <v>25</v>
      </c>
      <c r="AH14" s="193">
        <v>85</v>
      </c>
      <c r="AI14" s="194">
        <v>20</v>
      </c>
      <c r="AJ14" s="193">
        <v>81</v>
      </c>
      <c r="AK14" s="227">
        <v>35</v>
      </c>
      <c r="AL14" s="159">
        <v>87</v>
      </c>
      <c r="AM14" s="624">
        <v>15</v>
      </c>
      <c r="AN14" s="159">
        <v>94</v>
      </c>
      <c r="AO14" s="60">
        <v>10</v>
      </c>
      <c r="AP14" s="456">
        <f t="shared" si="3"/>
        <v>5</v>
      </c>
      <c r="AQ14" s="426">
        <f t="shared" si="4"/>
        <v>4</v>
      </c>
      <c r="AR14" s="378">
        <v>20</v>
      </c>
      <c r="AS14" s="361">
        <f>AR14*AS10</f>
        <v>5</v>
      </c>
      <c r="AT14" s="373">
        <f t="shared" si="0"/>
        <v>25</v>
      </c>
    </row>
    <row r="15" spans="1:46" s="34" customFormat="1" ht="20.25" customHeight="1" x14ac:dyDescent="0.35">
      <c r="A15" s="125">
        <f t="shared" si="1"/>
        <v>6</v>
      </c>
      <c r="B15" s="86" t="s">
        <v>217</v>
      </c>
      <c r="C15" s="61">
        <v>2005</v>
      </c>
      <c r="D15" s="28" t="s">
        <v>27</v>
      </c>
      <c r="E15" s="318">
        <f t="shared" si="2"/>
        <v>218.75</v>
      </c>
      <c r="F15" s="258"/>
      <c r="G15" s="411"/>
      <c r="H15" s="192"/>
      <c r="I15" s="160"/>
      <c r="J15" s="159"/>
      <c r="K15" s="160"/>
      <c r="L15" s="159">
        <v>163</v>
      </c>
      <c r="M15" s="160">
        <v>11.25</v>
      </c>
      <c r="N15" s="159">
        <v>78</v>
      </c>
      <c r="O15" s="160">
        <v>25</v>
      </c>
      <c r="P15" s="159">
        <v>81</v>
      </c>
      <c r="Q15" s="160">
        <v>25</v>
      </c>
      <c r="R15" s="159">
        <v>82</v>
      </c>
      <c r="S15" s="160">
        <v>20</v>
      </c>
      <c r="T15" s="159">
        <v>77</v>
      </c>
      <c r="U15" s="160">
        <v>42.5</v>
      </c>
      <c r="V15" s="159">
        <v>90</v>
      </c>
      <c r="W15" s="160">
        <v>10</v>
      </c>
      <c r="X15" s="159">
        <v>85</v>
      </c>
      <c r="Y15" s="160">
        <v>15</v>
      </c>
      <c r="Z15" s="159">
        <v>83</v>
      </c>
      <c r="AA15" s="160">
        <v>20</v>
      </c>
      <c r="AB15" s="159"/>
      <c r="AC15" s="483"/>
      <c r="AD15" s="159">
        <v>81</v>
      </c>
      <c r="AE15" s="160">
        <v>50</v>
      </c>
      <c r="AF15" s="90"/>
      <c r="AG15" s="633"/>
      <c r="AH15" s="159"/>
      <c r="AI15" s="160"/>
      <c r="AJ15" s="159"/>
      <c r="AK15" s="60"/>
      <c r="AL15" s="193"/>
      <c r="AM15" s="194"/>
      <c r="AN15" s="193"/>
      <c r="AO15" s="227"/>
      <c r="AP15" s="456">
        <f t="shared" si="3"/>
        <v>6</v>
      </c>
      <c r="AQ15" s="425">
        <f t="shared" si="4"/>
        <v>5</v>
      </c>
      <c r="AR15" s="364">
        <v>15</v>
      </c>
      <c r="AS15" s="379">
        <f>AR15*AS10</f>
        <v>3.75</v>
      </c>
      <c r="AT15" s="373">
        <f t="shared" si="0"/>
        <v>18.75</v>
      </c>
    </row>
    <row r="16" spans="1:46" s="34" customFormat="1" ht="20.25" customHeight="1" x14ac:dyDescent="0.35">
      <c r="A16" s="125">
        <f t="shared" si="1"/>
        <v>7</v>
      </c>
      <c r="B16" s="27" t="s">
        <v>122</v>
      </c>
      <c r="C16" s="61">
        <v>2005</v>
      </c>
      <c r="D16" s="28" t="s">
        <v>41</v>
      </c>
      <c r="E16" s="318">
        <f t="shared" si="2"/>
        <v>200</v>
      </c>
      <c r="F16" s="258">
        <v>150</v>
      </c>
      <c r="G16" s="160">
        <v>62.5</v>
      </c>
      <c r="H16" s="192"/>
      <c r="I16" s="411"/>
      <c r="J16" s="159"/>
      <c r="K16" s="160"/>
      <c r="L16" s="159">
        <v>145</v>
      </c>
      <c r="M16" s="160">
        <v>62.5</v>
      </c>
      <c r="N16" s="159"/>
      <c r="O16" s="160"/>
      <c r="P16" s="159"/>
      <c r="Q16" s="160"/>
      <c r="R16" s="159">
        <v>80</v>
      </c>
      <c r="S16" s="160">
        <v>25</v>
      </c>
      <c r="T16" s="159"/>
      <c r="U16" s="483"/>
      <c r="V16" s="159"/>
      <c r="W16" s="160"/>
      <c r="X16" s="159">
        <v>71</v>
      </c>
      <c r="Y16" s="160">
        <v>50</v>
      </c>
      <c r="Z16" s="159"/>
      <c r="AA16" s="160"/>
      <c r="AB16" s="159"/>
      <c r="AC16" s="160"/>
      <c r="AD16" s="159"/>
      <c r="AE16" s="160"/>
      <c r="AF16" s="90"/>
      <c r="AG16" s="633"/>
      <c r="AH16" s="193"/>
      <c r="AI16" s="194"/>
      <c r="AJ16" s="159"/>
      <c r="AK16" s="60"/>
      <c r="AL16" s="159"/>
      <c r="AM16" s="160"/>
      <c r="AN16" s="159"/>
      <c r="AO16" s="60"/>
      <c r="AP16" s="456">
        <f t="shared" si="3"/>
        <v>7</v>
      </c>
      <c r="AQ16" s="426">
        <f t="shared" si="4"/>
        <v>6</v>
      </c>
      <c r="AR16" s="378">
        <v>10</v>
      </c>
      <c r="AS16" s="379">
        <f>AR16*AS10</f>
        <v>2.5</v>
      </c>
      <c r="AT16" s="373">
        <f t="shared" si="0"/>
        <v>12.5</v>
      </c>
    </row>
    <row r="17" spans="1:46" s="34" customFormat="1" ht="20.25" customHeight="1" x14ac:dyDescent="0.35">
      <c r="A17" s="125">
        <f t="shared" si="1"/>
        <v>8</v>
      </c>
      <c r="B17" s="82" t="s">
        <v>125</v>
      </c>
      <c r="C17" s="61">
        <v>2005</v>
      </c>
      <c r="D17" s="101" t="s">
        <v>29</v>
      </c>
      <c r="E17" s="318">
        <f t="shared" si="2"/>
        <v>156.5</v>
      </c>
      <c r="F17" s="195">
        <v>168</v>
      </c>
      <c r="G17" s="194">
        <v>2.5</v>
      </c>
      <c r="H17" s="195"/>
      <c r="I17" s="420"/>
      <c r="J17" s="159">
        <v>95</v>
      </c>
      <c r="K17" s="160">
        <v>10</v>
      </c>
      <c r="L17" s="159">
        <v>181</v>
      </c>
      <c r="M17" s="160">
        <v>5</v>
      </c>
      <c r="N17" s="159">
        <v>94</v>
      </c>
      <c r="O17" s="160">
        <v>3</v>
      </c>
      <c r="P17" s="159">
        <v>93</v>
      </c>
      <c r="Q17" s="160">
        <v>6</v>
      </c>
      <c r="R17" s="159">
        <v>88</v>
      </c>
      <c r="S17" s="160">
        <v>6</v>
      </c>
      <c r="T17" s="159">
        <v>91</v>
      </c>
      <c r="U17" s="160">
        <v>5</v>
      </c>
      <c r="V17" s="193">
        <v>97</v>
      </c>
      <c r="W17" s="194">
        <v>4</v>
      </c>
      <c r="X17" s="193"/>
      <c r="Y17" s="516"/>
      <c r="Z17" s="193">
        <v>90</v>
      </c>
      <c r="AA17" s="194">
        <v>10</v>
      </c>
      <c r="AB17" s="193"/>
      <c r="AC17" s="194"/>
      <c r="AD17" s="193">
        <v>89</v>
      </c>
      <c r="AE17" s="628">
        <v>15</v>
      </c>
      <c r="AF17" s="275">
        <v>89</v>
      </c>
      <c r="AG17" s="275">
        <v>20</v>
      </c>
      <c r="AH17" s="193">
        <v>92</v>
      </c>
      <c r="AI17" s="194">
        <v>15</v>
      </c>
      <c r="AJ17" s="193">
        <v>84</v>
      </c>
      <c r="AK17" s="227">
        <v>20</v>
      </c>
      <c r="AL17" s="193">
        <v>84</v>
      </c>
      <c r="AM17" s="194">
        <v>20</v>
      </c>
      <c r="AN17" s="193">
        <v>84</v>
      </c>
      <c r="AO17" s="227">
        <v>15</v>
      </c>
      <c r="AP17" s="456">
        <f t="shared" si="3"/>
        <v>8</v>
      </c>
      <c r="AQ17" s="425">
        <f t="shared" si="4"/>
        <v>7</v>
      </c>
      <c r="AR17" s="364">
        <v>8</v>
      </c>
      <c r="AS17" s="379">
        <f>AR17*AS10</f>
        <v>2</v>
      </c>
      <c r="AT17" s="373">
        <f t="shared" si="0"/>
        <v>10</v>
      </c>
    </row>
    <row r="18" spans="1:46" s="34" customFormat="1" ht="20.25" customHeight="1" x14ac:dyDescent="0.35">
      <c r="A18" s="125">
        <f t="shared" si="1"/>
        <v>9</v>
      </c>
      <c r="B18" s="27" t="s">
        <v>124</v>
      </c>
      <c r="C18" s="61">
        <v>2005</v>
      </c>
      <c r="D18" s="28" t="s">
        <v>41</v>
      </c>
      <c r="E18" s="318">
        <f t="shared" si="2"/>
        <v>153.12</v>
      </c>
      <c r="F18" s="258">
        <v>154</v>
      </c>
      <c r="G18" s="160">
        <v>18.75</v>
      </c>
      <c r="H18" s="192">
        <v>84</v>
      </c>
      <c r="I18" s="160">
        <v>22.5</v>
      </c>
      <c r="J18" s="159">
        <v>81</v>
      </c>
      <c r="K18" s="350">
        <v>22.5</v>
      </c>
      <c r="L18" s="159">
        <v>160</v>
      </c>
      <c r="M18" s="160">
        <v>21.87</v>
      </c>
      <c r="N18" s="159">
        <v>83</v>
      </c>
      <c r="O18" s="411">
        <v>10</v>
      </c>
      <c r="P18" s="159">
        <v>89</v>
      </c>
      <c r="Q18" s="160">
        <v>10</v>
      </c>
      <c r="R18" s="159">
        <v>83</v>
      </c>
      <c r="S18" s="160">
        <v>12.5</v>
      </c>
      <c r="T18" s="159">
        <v>83</v>
      </c>
      <c r="U18" s="160">
        <v>12.5</v>
      </c>
      <c r="V18" s="193">
        <v>85</v>
      </c>
      <c r="W18" s="194">
        <v>22.5</v>
      </c>
      <c r="X18" s="193"/>
      <c r="Y18" s="516"/>
      <c r="Z18" s="193"/>
      <c r="AA18" s="194"/>
      <c r="AB18" s="193"/>
      <c r="AC18" s="194"/>
      <c r="AD18" s="193"/>
      <c r="AE18" s="194"/>
      <c r="AF18" s="90"/>
      <c r="AG18" s="633"/>
      <c r="AH18" s="159"/>
      <c r="AI18" s="160"/>
      <c r="AJ18" s="159"/>
      <c r="AK18" s="60"/>
      <c r="AL18" s="159"/>
      <c r="AM18" s="160"/>
      <c r="AN18" s="159"/>
      <c r="AO18" s="60"/>
      <c r="AP18" s="456">
        <f t="shared" si="3"/>
        <v>9</v>
      </c>
      <c r="AQ18" s="426">
        <f t="shared" si="4"/>
        <v>8</v>
      </c>
      <c r="AR18" s="378">
        <v>6</v>
      </c>
      <c r="AS18" s="361">
        <f>AR18*AS10</f>
        <v>1.5</v>
      </c>
      <c r="AT18" s="373">
        <f t="shared" si="0"/>
        <v>7.5</v>
      </c>
    </row>
    <row r="19" spans="1:46" s="34" customFormat="1" ht="20.25" customHeight="1" x14ac:dyDescent="0.35">
      <c r="A19" s="125">
        <f t="shared" si="1"/>
        <v>10</v>
      </c>
      <c r="B19" s="105" t="s">
        <v>200</v>
      </c>
      <c r="C19" s="61">
        <v>2007</v>
      </c>
      <c r="D19" s="28" t="s">
        <v>230</v>
      </c>
      <c r="E19" s="318">
        <f t="shared" si="2"/>
        <v>53</v>
      </c>
      <c r="F19" s="195">
        <v>200</v>
      </c>
      <c r="G19" s="194">
        <v>0</v>
      </c>
      <c r="H19" s="195">
        <v>103</v>
      </c>
      <c r="I19" s="194">
        <v>15</v>
      </c>
      <c r="J19" s="159"/>
      <c r="K19" s="411"/>
      <c r="L19" s="159"/>
      <c r="M19" s="160"/>
      <c r="N19" s="159"/>
      <c r="O19" s="160"/>
      <c r="P19" s="159"/>
      <c r="Q19" s="160"/>
      <c r="R19" s="159"/>
      <c r="S19" s="483"/>
      <c r="T19" s="159"/>
      <c r="U19" s="160"/>
      <c r="V19" s="193"/>
      <c r="W19" s="194"/>
      <c r="X19" s="193"/>
      <c r="Y19" s="194"/>
      <c r="Z19" s="193"/>
      <c r="AA19" s="194"/>
      <c r="AB19" s="193">
        <v>118</v>
      </c>
      <c r="AC19" s="194">
        <v>10</v>
      </c>
      <c r="AD19" s="193"/>
      <c r="AE19" s="628"/>
      <c r="AF19" s="275"/>
      <c r="AG19" s="275"/>
      <c r="AH19" s="193">
        <v>102</v>
      </c>
      <c r="AI19" s="194">
        <v>10</v>
      </c>
      <c r="AJ19" s="193"/>
      <c r="AK19" s="227"/>
      <c r="AL19" s="193">
        <v>100</v>
      </c>
      <c r="AM19" s="194">
        <v>10</v>
      </c>
      <c r="AN19" s="193">
        <v>101</v>
      </c>
      <c r="AO19" s="227">
        <v>8</v>
      </c>
      <c r="AP19" s="456">
        <f t="shared" si="3"/>
        <v>10</v>
      </c>
      <c r="AQ19" s="425">
        <f t="shared" si="4"/>
        <v>9</v>
      </c>
      <c r="AR19" s="364">
        <v>4</v>
      </c>
      <c r="AS19" s="379">
        <f>AR19*AS10</f>
        <v>1</v>
      </c>
      <c r="AT19" s="373">
        <f t="shared" si="0"/>
        <v>5</v>
      </c>
    </row>
    <row r="20" spans="1:46" s="34" customFormat="1" ht="20.25" customHeight="1" x14ac:dyDescent="0.35">
      <c r="A20" s="125">
        <f t="shared" si="1"/>
        <v>11</v>
      </c>
      <c r="B20" s="82" t="s">
        <v>173</v>
      </c>
      <c r="C20" s="61">
        <v>2006</v>
      </c>
      <c r="D20" s="101" t="s">
        <v>19</v>
      </c>
      <c r="E20" s="318">
        <f t="shared" si="2"/>
        <v>46</v>
      </c>
      <c r="F20" s="195"/>
      <c r="G20" s="420"/>
      <c r="H20" s="195"/>
      <c r="I20" s="194"/>
      <c r="J20" s="159"/>
      <c r="K20" s="160"/>
      <c r="L20" s="159"/>
      <c r="M20" s="160"/>
      <c r="N20" s="159">
        <v>93</v>
      </c>
      <c r="O20" s="160">
        <v>6</v>
      </c>
      <c r="P20" s="159"/>
      <c r="Q20" s="160"/>
      <c r="R20" s="159">
        <v>104</v>
      </c>
      <c r="S20" s="160">
        <v>2</v>
      </c>
      <c r="T20" s="159">
        <v>91</v>
      </c>
      <c r="U20" s="160">
        <v>5</v>
      </c>
      <c r="V20" s="193">
        <v>91</v>
      </c>
      <c r="W20" s="194">
        <v>8</v>
      </c>
      <c r="X20" s="193">
        <v>94</v>
      </c>
      <c r="Y20" s="194">
        <v>10</v>
      </c>
      <c r="Z20" s="193">
        <v>85</v>
      </c>
      <c r="AA20" s="194">
        <v>15</v>
      </c>
      <c r="AB20" s="193"/>
      <c r="AC20" s="516"/>
      <c r="AD20" s="193"/>
      <c r="AE20" s="628"/>
      <c r="AF20" s="275"/>
      <c r="AG20" s="275"/>
      <c r="AH20" s="193"/>
      <c r="AI20" s="194"/>
      <c r="AJ20" s="193"/>
      <c r="AK20" s="227"/>
      <c r="AL20" s="193"/>
      <c r="AM20" s="194"/>
      <c r="AN20" s="193"/>
      <c r="AO20" s="227"/>
      <c r="AP20" s="456">
        <f t="shared" si="3"/>
        <v>11</v>
      </c>
      <c r="AQ20" s="426">
        <f t="shared" si="4"/>
        <v>10</v>
      </c>
      <c r="AR20" s="378">
        <v>2</v>
      </c>
      <c r="AS20" s="379">
        <v>0.25</v>
      </c>
      <c r="AT20" s="373">
        <f t="shared" si="0"/>
        <v>2.25</v>
      </c>
    </row>
    <row r="21" spans="1:46" s="34" customFormat="1" ht="20.25" customHeight="1" x14ac:dyDescent="0.35">
      <c r="A21" s="125">
        <f t="shared" si="1"/>
        <v>12</v>
      </c>
      <c r="B21" s="82" t="s">
        <v>203</v>
      </c>
      <c r="C21" s="61">
        <v>2006</v>
      </c>
      <c r="D21" s="101" t="s">
        <v>30</v>
      </c>
      <c r="E21" s="318">
        <f t="shared" si="2"/>
        <v>11.25</v>
      </c>
      <c r="F21" s="195">
        <v>160</v>
      </c>
      <c r="G21" s="194">
        <v>11.25</v>
      </c>
      <c r="H21" s="195"/>
      <c r="I21" s="420"/>
      <c r="J21" s="159"/>
      <c r="K21" s="160"/>
      <c r="L21" s="159"/>
      <c r="M21" s="160"/>
      <c r="N21" s="159"/>
      <c r="O21" s="160"/>
      <c r="P21" s="159"/>
      <c r="Q21" s="160"/>
      <c r="R21" s="159"/>
      <c r="S21" s="483"/>
      <c r="T21" s="159"/>
      <c r="U21" s="160"/>
      <c r="V21" s="193"/>
      <c r="W21" s="194"/>
      <c r="X21" s="193"/>
      <c r="Y21" s="194"/>
      <c r="Z21" s="193"/>
      <c r="AA21" s="194"/>
      <c r="AB21" s="193"/>
      <c r="AC21" s="194"/>
      <c r="AD21" s="193"/>
      <c r="AE21" s="628"/>
      <c r="AF21" s="275"/>
      <c r="AG21" s="275"/>
      <c r="AH21" s="193"/>
      <c r="AI21" s="194"/>
      <c r="AJ21" s="193"/>
      <c r="AK21" s="227"/>
      <c r="AL21" s="193"/>
      <c r="AM21" s="194"/>
      <c r="AN21" s="193"/>
      <c r="AO21" s="227"/>
      <c r="AP21" s="456">
        <f t="shared" si="3"/>
        <v>12</v>
      </c>
      <c r="AQ21" s="427"/>
      <c r="AR21" s="380"/>
      <c r="AS21" s="381"/>
      <c r="AT21" s="382"/>
    </row>
    <row r="22" spans="1:46" s="34" customFormat="1" ht="20.25" customHeight="1" x14ac:dyDescent="0.35">
      <c r="A22" s="125">
        <f t="shared" si="1"/>
        <v>13</v>
      </c>
      <c r="B22" s="82" t="s">
        <v>198</v>
      </c>
      <c r="C22" s="61">
        <v>2005</v>
      </c>
      <c r="D22" s="28" t="s">
        <v>45</v>
      </c>
      <c r="E22" s="318">
        <f t="shared" si="2"/>
        <v>11.25</v>
      </c>
      <c r="F22" s="195">
        <v>160</v>
      </c>
      <c r="G22" s="194">
        <v>11.25</v>
      </c>
      <c r="H22" s="195"/>
      <c r="I22" s="420"/>
      <c r="J22" s="159"/>
      <c r="K22" s="160"/>
      <c r="L22" s="159"/>
      <c r="M22" s="160"/>
      <c r="N22" s="159"/>
      <c r="O22" s="160"/>
      <c r="P22" s="159"/>
      <c r="Q22" s="160"/>
      <c r="R22" s="159"/>
      <c r="S22" s="483"/>
      <c r="T22" s="159"/>
      <c r="U22" s="160"/>
      <c r="V22" s="193"/>
      <c r="W22" s="194"/>
      <c r="X22" s="193"/>
      <c r="Y22" s="194"/>
      <c r="Z22" s="193"/>
      <c r="AA22" s="194"/>
      <c r="AB22" s="193"/>
      <c r="AC22" s="194"/>
      <c r="AD22" s="193"/>
      <c r="AE22" s="628"/>
      <c r="AF22" s="275"/>
      <c r="AG22" s="275"/>
      <c r="AH22" s="193"/>
      <c r="AI22" s="194"/>
      <c r="AJ22" s="193"/>
      <c r="AK22" s="227"/>
      <c r="AL22" s="193"/>
      <c r="AM22" s="194"/>
      <c r="AN22" s="193"/>
      <c r="AO22" s="227"/>
      <c r="AP22" s="456">
        <f t="shared" si="3"/>
        <v>13</v>
      </c>
      <c r="AQ22" s="427"/>
      <c r="AR22" s="378">
        <f>SUM(AR11:AR20)</f>
        <v>175</v>
      </c>
      <c r="AS22" s="383"/>
      <c r="AT22" s="384">
        <f>SUM(AT11:AT20)</f>
        <v>218.5</v>
      </c>
    </row>
    <row r="23" spans="1:46" s="34" customFormat="1" ht="20.25" customHeight="1" x14ac:dyDescent="0.35">
      <c r="A23" s="125">
        <f t="shared" si="1"/>
        <v>14</v>
      </c>
      <c r="B23" s="312" t="s">
        <v>375</v>
      </c>
      <c r="C23" s="61">
        <v>2006</v>
      </c>
      <c r="D23" s="253" t="s">
        <v>16</v>
      </c>
      <c r="E23" s="318">
        <f t="shared" si="2"/>
        <v>10</v>
      </c>
      <c r="F23" s="195"/>
      <c r="G23" s="420"/>
      <c r="H23" s="195">
        <v>108</v>
      </c>
      <c r="I23" s="194">
        <v>10</v>
      </c>
      <c r="J23" s="159"/>
      <c r="K23" s="160"/>
      <c r="L23" s="159">
        <v>242</v>
      </c>
      <c r="M23" s="160">
        <v>0</v>
      </c>
      <c r="N23" s="159"/>
      <c r="O23" s="160"/>
      <c r="P23" s="159"/>
      <c r="Q23" s="160"/>
      <c r="R23" s="159"/>
      <c r="S23" s="483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624"/>
      <c r="AF23" s="90"/>
      <c r="AG23" s="90"/>
      <c r="AH23" s="159"/>
      <c r="AI23" s="160"/>
      <c r="AJ23" s="193"/>
      <c r="AK23" s="227"/>
      <c r="AL23" s="193"/>
      <c r="AM23" s="194"/>
      <c r="AN23" s="193"/>
      <c r="AO23" s="227"/>
      <c r="AP23" s="456">
        <f t="shared" si="3"/>
        <v>14</v>
      </c>
      <c r="AQ23" s="356"/>
      <c r="AS23" s="59"/>
      <c r="AT23" s="20"/>
    </row>
    <row r="24" spans="1:46" s="34" customFormat="1" ht="20.25" customHeight="1" x14ac:dyDescent="0.35">
      <c r="A24" s="125">
        <f t="shared" si="1"/>
        <v>15</v>
      </c>
      <c r="B24" s="105" t="s">
        <v>237</v>
      </c>
      <c r="C24" s="61">
        <v>2007</v>
      </c>
      <c r="D24" s="253" t="s">
        <v>27</v>
      </c>
      <c r="E24" s="318">
        <f t="shared" si="2"/>
        <v>8</v>
      </c>
      <c r="F24" s="195"/>
      <c r="G24" s="194"/>
      <c r="H24" s="195"/>
      <c r="I24" s="194"/>
      <c r="J24" s="159"/>
      <c r="K24" s="160"/>
      <c r="L24" s="159"/>
      <c r="M24" s="160"/>
      <c r="N24" s="159"/>
      <c r="O24" s="160"/>
      <c r="P24" s="159"/>
      <c r="Q24" s="160"/>
      <c r="R24" s="159"/>
      <c r="S24" s="483"/>
      <c r="T24" s="159"/>
      <c r="U24" s="160"/>
      <c r="V24" s="193"/>
      <c r="W24" s="194"/>
      <c r="X24" s="193">
        <v>105</v>
      </c>
      <c r="Y24" s="194">
        <v>8</v>
      </c>
      <c r="Z24" s="193"/>
      <c r="AA24" s="194"/>
      <c r="AB24" s="193"/>
      <c r="AC24" s="194"/>
      <c r="AD24" s="193"/>
      <c r="AE24" s="628"/>
      <c r="AF24" s="275"/>
      <c r="AG24" s="275"/>
      <c r="AH24" s="193"/>
      <c r="AI24" s="194"/>
      <c r="AJ24" s="159"/>
      <c r="AK24" s="60"/>
      <c r="AL24" s="159"/>
      <c r="AM24" s="160"/>
      <c r="AN24" s="159"/>
      <c r="AO24" s="60"/>
      <c r="AP24" s="456">
        <f t="shared" si="3"/>
        <v>15</v>
      </c>
      <c r="AQ24" s="356"/>
      <c r="AS24" s="59"/>
      <c r="AT24" s="20"/>
    </row>
    <row r="25" spans="1:46" s="34" customFormat="1" ht="20.25" customHeight="1" x14ac:dyDescent="0.35">
      <c r="A25" s="125">
        <v>16</v>
      </c>
      <c r="B25" s="531" t="s">
        <v>555</v>
      </c>
      <c r="C25" s="61">
        <v>2006</v>
      </c>
      <c r="D25" s="253" t="s">
        <v>45</v>
      </c>
      <c r="E25" s="318">
        <f t="shared" si="2"/>
        <v>21</v>
      </c>
      <c r="F25" s="195"/>
      <c r="G25" s="194"/>
      <c r="H25" s="195"/>
      <c r="I25" s="194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93"/>
      <c r="W25" s="194"/>
      <c r="X25" s="193"/>
      <c r="Y25" s="194"/>
      <c r="Z25" s="193"/>
      <c r="AA25" s="194"/>
      <c r="AB25" s="193"/>
      <c r="AC25" s="194"/>
      <c r="AD25" s="193"/>
      <c r="AE25" s="628"/>
      <c r="AF25" s="275">
        <v>100</v>
      </c>
      <c r="AG25" s="275">
        <v>15</v>
      </c>
      <c r="AH25" s="193"/>
      <c r="AI25" s="194"/>
      <c r="AJ25" s="193"/>
      <c r="AK25" s="227"/>
      <c r="AL25" s="193"/>
      <c r="AM25" s="194"/>
      <c r="AN25" s="193">
        <v>107</v>
      </c>
      <c r="AO25" s="227">
        <v>6</v>
      </c>
      <c r="AP25" s="456">
        <v>16</v>
      </c>
      <c r="AQ25" s="356"/>
      <c r="AS25" s="59"/>
      <c r="AT25" s="20"/>
    </row>
    <row r="26" spans="1:46" s="34" customFormat="1" ht="20.25" customHeight="1" x14ac:dyDescent="0.35">
      <c r="A26" s="125">
        <v>17</v>
      </c>
      <c r="B26" s="148" t="s">
        <v>329</v>
      </c>
      <c r="C26" s="61">
        <v>2005</v>
      </c>
      <c r="D26" s="253" t="s">
        <v>35</v>
      </c>
      <c r="E26" s="318">
        <f t="shared" si="2"/>
        <v>6</v>
      </c>
      <c r="F26" s="195">
        <v>218</v>
      </c>
      <c r="G26" s="194">
        <v>0</v>
      </c>
      <c r="H26" s="195"/>
      <c r="I26" s="420"/>
      <c r="J26" s="159"/>
      <c r="K26" s="160"/>
      <c r="L26" s="159"/>
      <c r="M26" s="160"/>
      <c r="N26" s="159"/>
      <c r="O26" s="160"/>
      <c r="P26" s="159"/>
      <c r="Q26" s="160"/>
      <c r="R26" s="159"/>
      <c r="S26" s="483"/>
      <c r="T26" s="159"/>
      <c r="U26" s="160"/>
      <c r="V26" s="159"/>
      <c r="W26" s="160"/>
      <c r="X26" s="159">
        <v>114</v>
      </c>
      <c r="Y26" s="160">
        <v>6</v>
      </c>
      <c r="Z26" s="193"/>
      <c r="AA26" s="194"/>
      <c r="AB26" s="193"/>
      <c r="AC26" s="194"/>
      <c r="AD26" s="193"/>
      <c r="AE26" s="628"/>
      <c r="AF26" s="275"/>
      <c r="AG26" s="275"/>
      <c r="AH26" s="193"/>
      <c r="AI26" s="194"/>
      <c r="AJ26" s="159"/>
      <c r="AK26" s="60"/>
      <c r="AL26" s="159"/>
      <c r="AM26" s="160"/>
      <c r="AN26" s="159"/>
      <c r="AO26" s="60"/>
      <c r="AP26" s="456">
        <v>17</v>
      </c>
      <c r="AQ26" s="21"/>
      <c r="AS26" s="20"/>
      <c r="AT26" s="59"/>
    </row>
    <row r="27" spans="1:46" s="34" customFormat="1" ht="20.25" customHeight="1" x14ac:dyDescent="0.35">
      <c r="A27" s="125">
        <v>18</v>
      </c>
      <c r="B27" s="117" t="s">
        <v>231</v>
      </c>
      <c r="C27" s="61">
        <v>2007</v>
      </c>
      <c r="D27" s="28" t="s">
        <v>232</v>
      </c>
      <c r="E27" s="318">
        <f t="shared" si="2"/>
        <v>3</v>
      </c>
      <c r="F27" s="195"/>
      <c r="G27" s="420"/>
      <c r="H27" s="195"/>
      <c r="I27" s="194"/>
      <c r="J27" s="159"/>
      <c r="K27" s="160"/>
      <c r="L27" s="159"/>
      <c r="M27" s="160"/>
      <c r="N27" s="159">
        <v>94</v>
      </c>
      <c r="O27" s="160">
        <v>3</v>
      </c>
      <c r="P27" s="159"/>
      <c r="Q27" s="160"/>
      <c r="R27" s="159"/>
      <c r="S27" s="483"/>
      <c r="T27" s="159"/>
      <c r="U27" s="160"/>
      <c r="V27" s="193"/>
      <c r="W27" s="194"/>
      <c r="X27" s="193"/>
      <c r="Y27" s="194"/>
      <c r="Z27" s="193"/>
      <c r="AA27" s="194"/>
      <c r="AB27" s="193"/>
      <c r="AC27" s="194"/>
      <c r="AD27" s="193"/>
      <c r="AE27" s="628"/>
      <c r="AF27" s="275"/>
      <c r="AG27" s="275"/>
      <c r="AH27" s="193"/>
      <c r="AI27" s="194"/>
      <c r="AJ27" s="159"/>
      <c r="AK27" s="60"/>
      <c r="AL27" s="159"/>
      <c r="AM27" s="160"/>
      <c r="AN27" s="159"/>
      <c r="AO27" s="60"/>
      <c r="AP27" s="456">
        <v>18</v>
      </c>
      <c r="AQ27" s="355"/>
    </row>
    <row r="28" spans="1:46" s="34" customFormat="1" ht="20.25" customHeight="1" x14ac:dyDescent="0.35">
      <c r="A28" s="125">
        <v>19</v>
      </c>
      <c r="B28" s="27" t="s">
        <v>160</v>
      </c>
      <c r="C28" s="61">
        <v>2007</v>
      </c>
      <c r="D28" s="253" t="s">
        <v>25</v>
      </c>
      <c r="E28" s="318">
        <f t="shared" si="2"/>
        <v>2.25</v>
      </c>
      <c r="F28" s="195"/>
      <c r="G28" s="420"/>
      <c r="H28" s="195"/>
      <c r="I28" s="194"/>
      <c r="J28" s="159"/>
      <c r="K28" s="160"/>
      <c r="L28" s="159">
        <v>200</v>
      </c>
      <c r="M28" s="160">
        <v>2.25</v>
      </c>
      <c r="N28" s="159"/>
      <c r="O28" s="160"/>
      <c r="P28" s="159"/>
      <c r="Q28" s="160"/>
      <c r="R28" s="159"/>
      <c r="S28" s="483"/>
      <c r="T28" s="159"/>
      <c r="U28" s="160"/>
      <c r="V28" s="193"/>
      <c r="W28" s="194"/>
      <c r="X28" s="193"/>
      <c r="Y28" s="194"/>
      <c r="Z28" s="159"/>
      <c r="AA28" s="160"/>
      <c r="AB28" s="159"/>
      <c r="AC28" s="160"/>
      <c r="AD28" s="159"/>
      <c r="AE28" s="624"/>
      <c r="AF28" s="90"/>
      <c r="AG28" s="90"/>
      <c r="AH28" s="159"/>
      <c r="AI28" s="160"/>
      <c r="AJ28" s="193"/>
      <c r="AK28" s="227"/>
      <c r="AL28" s="193"/>
      <c r="AM28" s="194"/>
      <c r="AN28" s="193"/>
      <c r="AO28" s="227"/>
      <c r="AP28" s="456">
        <v>19</v>
      </c>
      <c r="AQ28" s="36"/>
    </row>
    <row r="29" spans="1:46" s="34" customFormat="1" ht="20.25" customHeight="1" x14ac:dyDescent="0.35">
      <c r="A29" s="125">
        <v>20</v>
      </c>
      <c r="B29" s="454" t="s">
        <v>480</v>
      </c>
      <c r="C29" s="61">
        <v>2006</v>
      </c>
      <c r="D29" s="28" t="s">
        <v>111</v>
      </c>
      <c r="E29" s="318">
        <f t="shared" si="2"/>
        <v>2</v>
      </c>
      <c r="F29" s="302"/>
      <c r="G29" s="172"/>
      <c r="H29" s="199"/>
      <c r="I29" s="172"/>
      <c r="J29" s="167"/>
      <c r="K29" s="172"/>
      <c r="L29" s="167"/>
      <c r="M29" s="172"/>
      <c r="N29" s="167"/>
      <c r="O29" s="172"/>
      <c r="P29" s="167"/>
      <c r="Q29" s="172"/>
      <c r="R29" s="167"/>
      <c r="S29" s="519"/>
      <c r="T29" s="167">
        <v>134</v>
      </c>
      <c r="U29" s="172">
        <v>2</v>
      </c>
      <c r="V29" s="200"/>
      <c r="W29" s="201"/>
      <c r="X29" s="200"/>
      <c r="Y29" s="201"/>
      <c r="Z29" s="200"/>
      <c r="AA29" s="201"/>
      <c r="AB29" s="200"/>
      <c r="AC29" s="201"/>
      <c r="AD29" s="200"/>
      <c r="AE29" s="634"/>
      <c r="AF29" s="276"/>
      <c r="AG29" s="276"/>
      <c r="AH29" s="200"/>
      <c r="AI29" s="201"/>
      <c r="AJ29" s="200"/>
      <c r="AK29" s="228"/>
      <c r="AL29" s="200"/>
      <c r="AM29" s="201"/>
      <c r="AN29" s="200"/>
      <c r="AO29" s="228"/>
      <c r="AP29" s="456">
        <v>20</v>
      </c>
      <c r="AQ29" s="36"/>
    </row>
    <row r="30" spans="1:46" s="34" customFormat="1" ht="20.25" customHeight="1" x14ac:dyDescent="0.35">
      <c r="A30" s="125">
        <v>21</v>
      </c>
      <c r="B30" s="148"/>
      <c r="C30" s="61"/>
      <c r="D30" s="28"/>
      <c r="E30" s="33">
        <f>G30+I30+K30+M30+O30+Q30+S30+U30+W30+Y30+AA30+AC30+AE30+AG30+AI30+AK30</f>
        <v>0</v>
      </c>
      <c r="F30" s="202"/>
      <c r="G30" s="201"/>
      <c r="H30" s="202"/>
      <c r="I30" s="201"/>
      <c r="J30" s="167"/>
      <c r="K30" s="172"/>
      <c r="L30" s="167"/>
      <c r="M30" s="172"/>
      <c r="N30" s="167"/>
      <c r="O30" s="172"/>
      <c r="P30" s="167"/>
      <c r="Q30" s="172"/>
      <c r="R30" s="167"/>
      <c r="S30" s="172"/>
      <c r="T30" s="167"/>
      <c r="U30" s="172"/>
      <c r="V30" s="200"/>
      <c r="W30" s="201"/>
      <c r="X30" s="200"/>
      <c r="Y30" s="201"/>
      <c r="Z30" s="200"/>
      <c r="AA30" s="201"/>
      <c r="AB30" s="200"/>
      <c r="AC30" s="201"/>
      <c r="AD30" s="200"/>
      <c r="AE30" s="634"/>
      <c r="AF30" s="276"/>
      <c r="AG30" s="276"/>
      <c r="AH30" s="200"/>
      <c r="AI30" s="201"/>
      <c r="AJ30" s="200"/>
      <c r="AK30" s="228"/>
      <c r="AL30" s="200"/>
      <c r="AM30" s="201"/>
      <c r="AN30" s="200"/>
      <c r="AO30" s="228"/>
      <c r="AP30" s="456">
        <v>21</v>
      </c>
      <c r="AQ30" s="36"/>
    </row>
    <row r="31" spans="1:46" s="34" customFormat="1" ht="20.25" customHeight="1" x14ac:dyDescent="0.35">
      <c r="A31" s="125"/>
      <c r="B31" s="148"/>
      <c r="C31" s="61"/>
      <c r="D31" s="28"/>
      <c r="E31" s="33"/>
      <c r="F31" s="302"/>
      <c r="G31" s="614">
        <f>SUM(G10:G30)</f>
        <v>218.74</v>
      </c>
      <c r="H31" s="199"/>
      <c r="I31" s="614">
        <f>SUM(I10:I30)</f>
        <v>155</v>
      </c>
      <c r="J31" s="167"/>
      <c r="K31" s="614">
        <f>SUM(K10:K30)</f>
        <v>155</v>
      </c>
      <c r="L31" s="167"/>
      <c r="M31" s="614">
        <f>SUM(M10:M30)</f>
        <v>218.49</v>
      </c>
      <c r="N31" s="167"/>
      <c r="O31" s="614">
        <f>SUM(O10:O30)</f>
        <v>175</v>
      </c>
      <c r="P31" s="167"/>
      <c r="Q31" s="614">
        <f>SUM(Q10:Q30)</f>
        <v>169</v>
      </c>
      <c r="R31" s="167"/>
      <c r="S31" s="614">
        <f>SUM(S10:S30)</f>
        <v>175</v>
      </c>
      <c r="T31" s="167"/>
      <c r="U31" s="614">
        <f>SUM(U10:U30)</f>
        <v>175</v>
      </c>
      <c r="V31" s="167"/>
      <c r="W31" s="614">
        <f>SUM(W10:W30)</f>
        <v>173</v>
      </c>
      <c r="X31" s="167"/>
      <c r="Y31" s="614">
        <f>SUM(Y10:Y30)</f>
        <v>169</v>
      </c>
      <c r="Z31" s="167"/>
      <c r="AA31" s="614">
        <f>SUM(AA10:AA30)</f>
        <v>163</v>
      </c>
      <c r="AB31" s="167"/>
      <c r="AC31" s="614">
        <f>SUM(AC10:AC30)</f>
        <v>155</v>
      </c>
      <c r="AD31" s="167"/>
      <c r="AE31" s="614">
        <f>SUM(AE10:AE30)</f>
        <v>145</v>
      </c>
      <c r="AF31" s="98"/>
      <c r="AG31" s="614">
        <f>SUM(AG10:AG30)</f>
        <v>145</v>
      </c>
      <c r="AH31" s="167"/>
      <c r="AI31" s="614">
        <f>SUM(AI10:AI30)</f>
        <v>155</v>
      </c>
      <c r="AJ31" s="167"/>
      <c r="AK31" s="614">
        <f>SUM(AK10:AK30)</f>
        <v>145</v>
      </c>
      <c r="AL31" s="167"/>
      <c r="AM31" s="614">
        <f>SUM(AM10:AM30)</f>
        <v>155</v>
      </c>
      <c r="AN31" s="167"/>
      <c r="AO31" s="614">
        <f>SUM(AO10:AO30)</f>
        <v>169</v>
      </c>
      <c r="AP31" s="456"/>
      <c r="AQ31" s="36"/>
    </row>
    <row r="32" spans="1:46" s="34" customFormat="1" ht="20.25" hidden="1" customHeight="1" x14ac:dyDescent="0.35">
      <c r="A32" s="125"/>
      <c r="B32" s="148"/>
      <c r="C32" s="61"/>
      <c r="D32" s="28"/>
      <c r="E32" s="33">
        <f t="shared" ref="E32:E35" si="5">G32+I32+K32+M32+O32+Q32+S32+U32+W32+Y32+AA32+AC32+AE32+AG32+AI32+AK32</f>
        <v>0</v>
      </c>
      <c r="F32" s="202"/>
      <c r="G32" s="201"/>
      <c r="H32" s="202"/>
      <c r="I32" s="201"/>
      <c r="J32" s="167"/>
      <c r="K32" s="172"/>
      <c r="L32" s="167"/>
      <c r="M32" s="172"/>
      <c r="N32" s="167"/>
      <c r="O32" s="172"/>
      <c r="P32" s="167"/>
      <c r="Q32" s="172"/>
      <c r="R32" s="167"/>
      <c r="S32" s="172"/>
      <c r="T32" s="167"/>
      <c r="U32" s="172"/>
      <c r="V32" s="200"/>
      <c r="W32" s="201"/>
      <c r="X32" s="200"/>
      <c r="Y32" s="201"/>
      <c r="Z32" s="200"/>
      <c r="AA32" s="201"/>
      <c r="AB32" s="200"/>
      <c r="AC32" s="201"/>
      <c r="AD32" s="200"/>
      <c r="AE32" s="201"/>
      <c r="AF32" s="276"/>
      <c r="AG32" s="276"/>
      <c r="AH32" s="200"/>
      <c r="AI32" s="201"/>
      <c r="AJ32" s="200"/>
      <c r="AK32" s="228"/>
      <c r="AL32" s="200"/>
      <c r="AM32" s="201"/>
      <c r="AN32" s="200"/>
      <c r="AO32" s="228"/>
      <c r="AP32" s="456"/>
      <c r="AQ32" s="36"/>
    </row>
    <row r="33" spans="1:46" s="34" customFormat="1" ht="20.25" hidden="1" customHeight="1" x14ac:dyDescent="0.35">
      <c r="A33" s="125"/>
      <c r="B33" s="148"/>
      <c r="C33" s="61"/>
      <c r="D33" s="28"/>
      <c r="E33" s="33">
        <f t="shared" si="5"/>
        <v>0</v>
      </c>
      <c r="F33" s="202"/>
      <c r="G33" s="201"/>
      <c r="H33" s="202"/>
      <c r="I33" s="201"/>
      <c r="J33" s="167"/>
      <c r="K33" s="172"/>
      <c r="L33" s="167"/>
      <c r="M33" s="172"/>
      <c r="N33" s="167"/>
      <c r="O33" s="172"/>
      <c r="P33" s="167"/>
      <c r="Q33" s="172"/>
      <c r="R33" s="167"/>
      <c r="S33" s="172"/>
      <c r="T33" s="167"/>
      <c r="U33" s="172"/>
      <c r="V33" s="200"/>
      <c r="W33" s="201"/>
      <c r="X33" s="200"/>
      <c r="Y33" s="201"/>
      <c r="Z33" s="200"/>
      <c r="AA33" s="201"/>
      <c r="AB33" s="200"/>
      <c r="AC33" s="201"/>
      <c r="AD33" s="200"/>
      <c r="AE33" s="201"/>
      <c r="AF33" s="276"/>
      <c r="AG33" s="276"/>
      <c r="AH33" s="200"/>
      <c r="AI33" s="201"/>
      <c r="AJ33" s="200"/>
      <c r="AK33" s="228"/>
      <c r="AL33" s="200"/>
      <c r="AM33" s="201"/>
      <c r="AN33" s="200"/>
      <c r="AO33" s="228"/>
      <c r="AP33" s="456"/>
      <c r="AQ33" s="36"/>
    </row>
    <row r="34" spans="1:46" s="34" customFormat="1" ht="4" hidden="1" customHeight="1" x14ac:dyDescent="0.35">
      <c r="A34" s="125"/>
      <c r="B34" s="148"/>
      <c r="C34" s="61"/>
      <c r="D34" s="28"/>
      <c r="E34" s="33">
        <f t="shared" si="5"/>
        <v>0</v>
      </c>
      <c r="F34" s="202"/>
      <c r="G34" s="201"/>
      <c r="H34" s="202"/>
      <c r="I34" s="201"/>
      <c r="J34" s="167"/>
      <c r="K34" s="172"/>
      <c r="L34" s="167"/>
      <c r="M34" s="172"/>
      <c r="N34" s="167"/>
      <c r="O34" s="172"/>
      <c r="P34" s="167"/>
      <c r="Q34" s="172"/>
      <c r="R34" s="167"/>
      <c r="S34" s="172"/>
      <c r="T34" s="167"/>
      <c r="U34" s="172"/>
      <c r="V34" s="200"/>
      <c r="W34" s="201"/>
      <c r="X34" s="200"/>
      <c r="Y34" s="201"/>
      <c r="Z34" s="200"/>
      <c r="AA34" s="201"/>
      <c r="AB34" s="200"/>
      <c r="AC34" s="201"/>
      <c r="AD34" s="200"/>
      <c r="AE34" s="201"/>
      <c r="AF34" s="276"/>
      <c r="AG34" s="276"/>
      <c r="AH34" s="200"/>
      <c r="AI34" s="201"/>
      <c r="AJ34" s="200"/>
      <c r="AK34" s="228"/>
      <c r="AL34" s="200"/>
      <c r="AM34" s="201"/>
      <c r="AN34" s="200"/>
      <c r="AO34" s="228"/>
      <c r="AP34" s="456"/>
      <c r="AQ34" s="36"/>
    </row>
    <row r="35" spans="1:46" ht="20.25" hidden="1" customHeight="1" thickBot="1" x14ac:dyDescent="0.4">
      <c r="A35" s="125"/>
      <c r="B35" s="148"/>
      <c r="C35" s="61"/>
      <c r="D35" s="28"/>
      <c r="E35" s="112">
        <f t="shared" si="5"/>
        <v>0</v>
      </c>
      <c r="F35" s="303"/>
      <c r="G35" s="178"/>
      <c r="H35" s="206"/>
      <c r="I35" s="178"/>
      <c r="J35" s="176"/>
      <c r="K35" s="178"/>
      <c r="L35" s="176"/>
      <c r="M35" s="178"/>
      <c r="N35" s="176"/>
      <c r="O35" s="178"/>
      <c r="P35" s="176"/>
      <c r="Q35" s="178"/>
      <c r="R35" s="176"/>
      <c r="S35" s="178"/>
      <c r="T35" s="176"/>
      <c r="U35" s="178"/>
      <c r="V35" s="176"/>
      <c r="W35" s="178"/>
      <c r="X35" s="176"/>
      <c r="Y35" s="178"/>
      <c r="Z35" s="176"/>
      <c r="AA35" s="178"/>
      <c r="AB35" s="176"/>
      <c r="AC35" s="178"/>
      <c r="AD35" s="176"/>
      <c r="AE35" s="178"/>
      <c r="AF35" s="278"/>
      <c r="AG35" s="278"/>
      <c r="AH35" s="176"/>
      <c r="AI35" s="178"/>
      <c r="AJ35" s="176"/>
      <c r="AK35" s="177"/>
      <c r="AL35" s="176"/>
      <c r="AM35" s="178"/>
      <c r="AN35" s="176"/>
      <c r="AO35" s="177"/>
      <c r="AP35" s="460"/>
    </row>
    <row r="37" spans="1:46" s="22" customFormat="1" ht="46.5" thickBot="1" x14ac:dyDescent="0.4">
      <c r="A37" s="784" t="s">
        <v>14</v>
      </c>
      <c r="B37" s="785"/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785"/>
      <c r="AH37" s="785"/>
      <c r="AI37" s="785"/>
      <c r="AJ37" s="785"/>
      <c r="AK37" s="785"/>
      <c r="AL37" s="785"/>
      <c r="AM37" s="785"/>
      <c r="AN37" s="785"/>
      <c r="AO37" s="785"/>
      <c r="AP37" s="785"/>
      <c r="AQ37" s="354"/>
    </row>
    <row r="38" spans="1:46" ht="27" customHeight="1" thickBot="1" x14ac:dyDescent="0.4">
      <c r="A38" s="20"/>
      <c r="B38" s="20"/>
      <c r="C38" s="21"/>
      <c r="D38" s="20"/>
      <c r="E38" s="20"/>
      <c r="F38" s="741" t="s">
        <v>355</v>
      </c>
      <c r="G38" s="742"/>
      <c r="H38" s="741">
        <v>45004</v>
      </c>
      <c r="I38" s="742"/>
      <c r="J38" s="721">
        <v>45018</v>
      </c>
      <c r="K38" s="722"/>
      <c r="L38" s="721">
        <v>45032</v>
      </c>
      <c r="M38" s="722"/>
      <c r="N38" s="721">
        <v>45053</v>
      </c>
      <c r="O38" s="722"/>
      <c r="P38" s="721">
        <v>45074</v>
      </c>
      <c r="Q38" s="722"/>
      <c r="R38" s="721">
        <v>45088</v>
      </c>
      <c r="S38" s="722"/>
      <c r="T38" s="721">
        <v>45102</v>
      </c>
      <c r="U38" s="722"/>
      <c r="V38" s="721">
        <v>45116</v>
      </c>
      <c r="W38" s="722"/>
      <c r="X38" s="721">
        <v>45132</v>
      </c>
      <c r="Y38" s="722"/>
      <c r="Z38" s="721">
        <v>45159</v>
      </c>
      <c r="AA38" s="722"/>
      <c r="AB38" s="719">
        <v>45186</v>
      </c>
      <c r="AC38" s="720"/>
      <c r="AD38" s="719">
        <v>45200</v>
      </c>
      <c r="AE38" s="720"/>
      <c r="AF38" s="721">
        <v>45215</v>
      </c>
      <c r="AG38" s="722"/>
      <c r="AH38" s="721">
        <v>45242</v>
      </c>
      <c r="AI38" s="722"/>
      <c r="AJ38" s="719">
        <v>45250</v>
      </c>
      <c r="AK38" s="720"/>
      <c r="AL38" s="719">
        <v>45256</v>
      </c>
      <c r="AM38" s="720"/>
      <c r="AN38" s="719">
        <v>45270</v>
      </c>
      <c r="AO38" s="720"/>
      <c r="AP38" s="744" t="s">
        <v>130</v>
      </c>
    </row>
    <row r="39" spans="1:46" ht="16.5" customHeight="1" x14ac:dyDescent="0.35">
      <c r="A39" s="759" t="s">
        <v>339</v>
      </c>
      <c r="B39" s="760"/>
      <c r="C39" s="760"/>
      <c r="D39" s="760"/>
      <c r="E39" s="761"/>
      <c r="F39" s="715" t="s">
        <v>333</v>
      </c>
      <c r="G39" s="723"/>
      <c r="H39" s="715" t="s">
        <v>371</v>
      </c>
      <c r="I39" s="723"/>
      <c r="J39" s="715" t="s">
        <v>405</v>
      </c>
      <c r="K39" s="723"/>
      <c r="L39" s="715" t="s">
        <v>416</v>
      </c>
      <c r="M39" s="723"/>
      <c r="N39" s="715" t="s">
        <v>425</v>
      </c>
      <c r="O39" s="723"/>
      <c r="P39" s="715" t="s">
        <v>431</v>
      </c>
      <c r="Q39" s="723"/>
      <c r="R39" s="715" t="s">
        <v>454</v>
      </c>
      <c r="S39" s="723"/>
      <c r="T39" s="715" t="s">
        <v>470</v>
      </c>
      <c r="U39" s="723"/>
      <c r="V39" s="715" t="s">
        <v>486</v>
      </c>
      <c r="W39" s="723"/>
      <c r="X39" s="715" t="s">
        <v>491</v>
      </c>
      <c r="Y39" s="723"/>
      <c r="Z39" s="715" t="s">
        <v>514</v>
      </c>
      <c r="AA39" s="723"/>
      <c r="AB39" s="715" t="s">
        <v>522</v>
      </c>
      <c r="AC39" s="723"/>
      <c r="AD39" s="715" t="s">
        <v>532</v>
      </c>
      <c r="AE39" s="723"/>
      <c r="AF39" s="715" t="s">
        <v>541</v>
      </c>
      <c r="AG39" s="716"/>
      <c r="AH39" s="715" t="s">
        <v>580</v>
      </c>
      <c r="AI39" s="716"/>
      <c r="AJ39" s="715" t="s">
        <v>581</v>
      </c>
      <c r="AK39" s="716"/>
      <c r="AL39" s="715" t="s">
        <v>590</v>
      </c>
      <c r="AM39" s="716"/>
      <c r="AN39" s="715" t="s">
        <v>583</v>
      </c>
      <c r="AO39" s="716"/>
      <c r="AP39" s="745"/>
    </row>
    <row r="40" spans="1:46" ht="47" customHeight="1" thickBot="1" x14ac:dyDescent="0.4">
      <c r="A40" s="762"/>
      <c r="B40" s="763"/>
      <c r="C40" s="763"/>
      <c r="D40" s="763"/>
      <c r="E40" s="764"/>
      <c r="F40" s="717"/>
      <c r="G40" s="726"/>
      <c r="H40" s="724"/>
      <c r="I40" s="725"/>
      <c r="J40" s="717"/>
      <c r="K40" s="726"/>
      <c r="L40" s="717"/>
      <c r="M40" s="726"/>
      <c r="N40" s="717"/>
      <c r="O40" s="726"/>
      <c r="P40" s="717"/>
      <c r="Q40" s="726"/>
      <c r="R40" s="717"/>
      <c r="S40" s="726"/>
      <c r="T40" s="717"/>
      <c r="U40" s="726"/>
      <c r="V40" s="717"/>
      <c r="W40" s="726"/>
      <c r="X40" s="717"/>
      <c r="Y40" s="726"/>
      <c r="Z40" s="717"/>
      <c r="AA40" s="726"/>
      <c r="AB40" s="724"/>
      <c r="AC40" s="725"/>
      <c r="AD40" s="724"/>
      <c r="AE40" s="725"/>
      <c r="AF40" s="717"/>
      <c r="AG40" s="718"/>
      <c r="AH40" s="717"/>
      <c r="AI40" s="718"/>
      <c r="AJ40" s="717"/>
      <c r="AK40" s="718"/>
      <c r="AL40" s="717"/>
      <c r="AM40" s="718"/>
      <c r="AN40" s="717"/>
      <c r="AO40" s="718"/>
      <c r="AP40" s="746"/>
      <c r="AQ40" s="359" t="s">
        <v>184</v>
      </c>
      <c r="AR40" s="371" t="s">
        <v>412</v>
      </c>
      <c r="AS40" s="372">
        <v>0.25</v>
      </c>
      <c r="AT40" s="373" t="s">
        <v>317</v>
      </c>
    </row>
    <row r="41" spans="1:46" ht="22" customHeight="1" thickBot="1" x14ac:dyDescent="0.4">
      <c r="A41" s="319" t="s">
        <v>295</v>
      </c>
      <c r="B41" s="319" t="s">
        <v>2</v>
      </c>
      <c r="C41" s="319" t="s">
        <v>172</v>
      </c>
      <c r="D41" s="319" t="s">
        <v>3</v>
      </c>
      <c r="E41" s="319" t="s">
        <v>4</v>
      </c>
      <c r="F41" s="116" t="s">
        <v>5</v>
      </c>
      <c r="G41" s="581" t="s">
        <v>6</v>
      </c>
      <c r="H41" s="122" t="s">
        <v>5</v>
      </c>
      <c r="I41" s="581" t="s">
        <v>6</v>
      </c>
      <c r="J41" s="122" t="s">
        <v>5</v>
      </c>
      <c r="K41" s="581" t="s">
        <v>6</v>
      </c>
      <c r="L41" s="122" t="s">
        <v>5</v>
      </c>
      <c r="M41" s="581" t="s">
        <v>6</v>
      </c>
      <c r="N41" s="122" t="s">
        <v>5</v>
      </c>
      <c r="O41" s="581" t="s">
        <v>6</v>
      </c>
      <c r="P41" s="122" t="s">
        <v>5</v>
      </c>
      <c r="Q41" s="581" t="s">
        <v>6</v>
      </c>
      <c r="R41" s="122" t="s">
        <v>5</v>
      </c>
      <c r="S41" s="581" t="s">
        <v>6</v>
      </c>
      <c r="T41" s="122" t="s">
        <v>5</v>
      </c>
      <c r="U41" s="581" t="s">
        <v>6</v>
      </c>
      <c r="V41" s="122" t="s">
        <v>5</v>
      </c>
      <c r="W41" s="581" t="s">
        <v>6</v>
      </c>
      <c r="X41" s="122" t="s">
        <v>5</v>
      </c>
      <c r="Y41" s="581" t="s">
        <v>6</v>
      </c>
      <c r="Z41" s="122" t="s">
        <v>5</v>
      </c>
      <c r="AA41" s="581" t="s">
        <v>6</v>
      </c>
      <c r="AB41" s="122" t="s">
        <v>5</v>
      </c>
      <c r="AC41" s="581" t="s">
        <v>6</v>
      </c>
      <c r="AD41" s="122" t="s">
        <v>5</v>
      </c>
      <c r="AE41" s="581" t="s">
        <v>6</v>
      </c>
      <c r="AF41" s="26" t="s">
        <v>5</v>
      </c>
      <c r="AG41" s="114" t="s">
        <v>6</v>
      </c>
      <c r="AH41" s="122" t="s">
        <v>5</v>
      </c>
      <c r="AI41" s="581" t="s">
        <v>6</v>
      </c>
      <c r="AJ41" s="24" t="s">
        <v>5</v>
      </c>
      <c r="AK41" s="25" t="s">
        <v>6</v>
      </c>
      <c r="AL41" s="24" t="s">
        <v>5</v>
      </c>
      <c r="AM41" s="25" t="s">
        <v>6</v>
      </c>
      <c r="AN41" s="24" t="s">
        <v>5</v>
      </c>
      <c r="AO41" s="25" t="s">
        <v>6</v>
      </c>
      <c r="AP41" s="319" t="s">
        <v>295</v>
      </c>
      <c r="AQ41" s="363">
        <v>1</v>
      </c>
      <c r="AR41" s="364">
        <v>50</v>
      </c>
      <c r="AS41" s="361">
        <f>AR41*AS40</f>
        <v>12.5</v>
      </c>
      <c r="AT41" s="373">
        <f t="shared" ref="AT41:AT50" si="6">SUM(AR41:AS41)</f>
        <v>62.5</v>
      </c>
    </row>
    <row r="42" spans="1:46" s="34" customFormat="1" ht="20.25" customHeight="1" x14ac:dyDescent="0.35">
      <c r="A42" s="125">
        <v>1</v>
      </c>
      <c r="B42" s="82" t="s">
        <v>75</v>
      </c>
      <c r="C42" s="61">
        <v>2006</v>
      </c>
      <c r="D42" s="101" t="s">
        <v>18</v>
      </c>
      <c r="E42" s="318">
        <f>G42+I42+K42+M42+O42+Q42+S42+U42+W42+Y42+AA42+AC42+AE42+AG42+AI42+AK42+AM42+AO42-I42-S42</f>
        <v>508.37</v>
      </c>
      <c r="F42" s="297">
        <v>146</v>
      </c>
      <c r="G42" s="183">
        <v>18.75</v>
      </c>
      <c r="H42" s="184">
        <v>77</v>
      </c>
      <c r="I42" s="422">
        <v>12.5</v>
      </c>
      <c r="J42" s="182">
        <v>72</v>
      </c>
      <c r="K42" s="183">
        <v>50</v>
      </c>
      <c r="L42" s="182">
        <v>146</v>
      </c>
      <c r="M42" s="183">
        <v>53.12</v>
      </c>
      <c r="N42" s="182">
        <v>74</v>
      </c>
      <c r="O42" s="183">
        <v>30</v>
      </c>
      <c r="P42" s="182">
        <v>72</v>
      </c>
      <c r="Q42" s="183">
        <v>50</v>
      </c>
      <c r="R42" s="182">
        <v>81</v>
      </c>
      <c r="S42" s="487">
        <v>6</v>
      </c>
      <c r="T42" s="182">
        <v>74</v>
      </c>
      <c r="U42" s="185">
        <v>22.5</v>
      </c>
      <c r="V42" s="182">
        <v>84</v>
      </c>
      <c r="W42" s="183">
        <v>9</v>
      </c>
      <c r="X42" s="184">
        <v>70</v>
      </c>
      <c r="Y42" s="183">
        <v>35</v>
      </c>
      <c r="Z42" s="182">
        <v>71</v>
      </c>
      <c r="AA42" s="183">
        <v>35</v>
      </c>
      <c r="AB42" s="182">
        <v>78</v>
      </c>
      <c r="AC42" s="183">
        <v>50</v>
      </c>
      <c r="AD42" s="182"/>
      <c r="AE42" s="686"/>
      <c r="AF42" s="182">
        <v>80</v>
      </c>
      <c r="AG42" s="183">
        <v>20</v>
      </c>
      <c r="AH42" s="184">
        <v>81</v>
      </c>
      <c r="AI42" s="183">
        <v>15</v>
      </c>
      <c r="AJ42" s="182">
        <v>78</v>
      </c>
      <c r="AK42" s="183">
        <v>20</v>
      </c>
      <c r="AL42" s="182">
        <v>69</v>
      </c>
      <c r="AM42" s="183">
        <v>50</v>
      </c>
      <c r="AN42" s="182">
        <v>70</v>
      </c>
      <c r="AO42" s="183">
        <v>50</v>
      </c>
      <c r="AP42" s="88">
        <v>1</v>
      </c>
      <c r="AQ42" s="426">
        <f t="shared" ref="AQ42:AQ50" si="7">AQ41+1</f>
        <v>2</v>
      </c>
      <c r="AR42" s="378">
        <v>35</v>
      </c>
      <c r="AS42" s="361">
        <f>AR42*AS40</f>
        <v>8.75</v>
      </c>
      <c r="AT42" s="373">
        <f t="shared" si="6"/>
        <v>43.75</v>
      </c>
    </row>
    <row r="43" spans="1:46" s="34" customFormat="1" ht="20.25" customHeight="1" x14ac:dyDescent="0.35">
      <c r="A43" s="125">
        <v>2</v>
      </c>
      <c r="B43" s="27" t="s">
        <v>66</v>
      </c>
      <c r="C43" s="61">
        <v>2007</v>
      </c>
      <c r="D43" s="28" t="s">
        <v>29</v>
      </c>
      <c r="E43" s="318">
        <f>G43+I43+K43+M43+O43+Q43+S43+U43+W43+Y43+AA43+AC43+AE43+AG43+AI43+AK43+AM43+AO43-Q43</f>
        <v>451.25</v>
      </c>
      <c r="F43" s="258">
        <v>141</v>
      </c>
      <c r="G43" s="160">
        <v>31.25</v>
      </c>
      <c r="H43" s="192">
        <v>74</v>
      </c>
      <c r="I43" s="160">
        <v>25</v>
      </c>
      <c r="J43" s="159">
        <v>75</v>
      </c>
      <c r="K43" s="160">
        <v>20</v>
      </c>
      <c r="L43" s="159">
        <v>151</v>
      </c>
      <c r="M43" s="160">
        <v>25</v>
      </c>
      <c r="N43" s="159">
        <v>73</v>
      </c>
      <c r="O43" s="160">
        <v>50</v>
      </c>
      <c r="P43" s="159">
        <v>84</v>
      </c>
      <c r="Q43" s="411">
        <v>6</v>
      </c>
      <c r="R43" s="159">
        <v>72</v>
      </c>
      <c r="S43" s="160">
        <v>50</v>
      </c>
      <c r="T43" s="159">
        <v>78</v>
      </c>
      <c r="U43" s="60">
        <v>7</v>
      </c>
      <c r="V43" s="159">
        <v>77</v>
      </c>
      <c r="W43" s="160">
        <v>30</v>
      </c>
      <c r="X43" s="192"/>
      <c r="Y43" s="483"/>
      <c r="Z43" s="193">
        <v>73</v>
      </c>
      <c r="AA43" s="194">
        <v>25</v>
      </c>
      <c r="AB43" s="193">
        <v>80</v>
      </c>
      <c r="AC43" s="194">
        <v>30</v>
      </c>
      <c r="AD43" s="193">
        <v>78</v>
      </c>
      <c r="AE43" s="227">
        <v>35</v>
      </c>
      <c r="AF43" s="193"/>
      <c r="AG43" s="628"/>
      <c r="AH43" s="195">
        <v>75</v>
      </c>
      <c r="AI43" s="194">
        <v>50</v>
      </c>
      <c r="AJ43" s="159">
        <v>74</v>
      </c>
      <c r="AK43" s="160">
        <v>30</v>
      </c>
      <c r="AL43" s="159">
        <v>71</v>
      </c>
      <c r="AM43" s="160">
        <v>35</v>
      </c>
      <c r="AN43" s="159">
        <v>80</v>
      </c>
      <c r="AO43" s="160">
        <v>8</v>
      </c>
      <c r="AP43" s="456">
        <v>2</v>
      </c>
      <c r="AQ43" s="425">
        <f t="shared" si="7"/>
        <v>3</v>
      </c>
      <c r="AR43" s="364">
        <v>25</v>
      </c>
      <c r="AS43" s="361">
        <f>AR43*AS40</f>
        <v>6.25</v>
      </c>
      <c r="AT43" s="373">
        <f t="shared" si="6"/>
        <v>31.25</v>
      </c>
    </row>
    <row r="44" spans="1:46" s="34" customFormat="1" ht="20.25" customHeight="1" x14ac:dyDescent="0.35">
      <c r="A44" s="125">
        <v>3</v>
      </c>
      <c r="B44" s="27" t="s">
        <v>162</v>
      </c>
      <c r="C44" s="61">
        <v>2007</v>
      </c>
      <c r="D44" s="28" t="s">
        <v>39</v>
      </c>
      <c r="E44" s="318">
        <f t="shared" ref="E44:E61" si="8">G44+I44+K44+M44+O44+Q44+S44+U44+W44+Y44+AA44+AC44+AE44+AG44+AI44+AK44+AM44+AO44</f>
        <v>361</v>
      </c>
      <c r="F44" s="258">
        <v>149</v>
      </c>
      <c r="G44" s="160">
        <v>10</v>
      </c>
      <c r="H44" s="192">
        <v>71</v>
      </c>
      <c r="I44" s="160">
        <v>35</v>
      </c>
      <c r="J44" s="159"/>
      <c r="K44" s="411"/>
      <c r="L44" s="159">
        <v>155</v>
      </c>
      <c r="M44" s="160">
        <v>7.5</v>
      </c>
      <c r="N44" s="159">
        <v>77</v>
      </c>
      <c r="O44" s="160">
        <v>10</v>
      </c>
      <c r="P44" s="159">
        <v>80</v>
      </c>
      <c r="Q44" s="160">
        <v>12.5</v>
      </c>
      <c r="R44" s="159">
        <v>79</v>
      </c>
      <c r="S44" s="483">
        <v>8</v>
      </c>
      <c r="T44" s="159">
        <v>71</v>
      </c>
      <c r="U44" s="60">
        <v>50</v>
      </c>
      <c r="V44" s="159">
        <v>84</v>
      </c>
      <c r="W44" s="160">
        <v>9</v>
      </c>
      <c r="X44" s="192">
        <v>74</v>
      </c>
      <c r="Y44" s="160">
        <v>15</v>
      </c>
      <c r="Z44" s="159">
        <v>81</v>
      </c>
      <c r="AA44" s="160">
        <v>8</v>
      </c>
      <c r="AB44" s="159">
        <v>82</v>
      </c>
      <c r="AC44" s="160">
        <v>17.5</v>
      </c>
      <c r="AD44" s="159">
        <v>77</v>
      </c>
      <c r="AE44" s="60">
        <v>50</v>
      </c>
      <c r="AF44" s="159">
        <v>76</v>
      </c>
      <c r="AG44" s="160">
        <v>25</v>
      </c>
      <c r="AH44" s="192">
        <v>76</v>
      </c>
      <c r="AI44" s="160">
        <v>35</v>
      </c>
      <c r="AJ44" s="159">
        <v>69</v>
      </c>
      <c r="AK44" s="160">
        <v>50</v>
      </c>
      <c r="AL44" s="159">
        <v>75</v>
      </c>
      <c r="AM44" s="160">
        <v>12.5</v>
      </c>
      <c r="AN44" s="159">
        <v>83</v>
      </c>
      <c r="AO44" s="160">
        <v>6</v>
      </c>
      <c r="AP44" s="456">
        <v>3</v>
      </c>
      <c r="AQ44" s="426">
        <f t="shared" si="7"/>
        <v>4</v>
      </c>
      <c r="AR44" s="378">
        <v>20</v>
      </c>
      <c r="AS44" s="361">
        <f>AR44*AS40</f>
        <v>5</v>
      </c>
      <c r="AT44" s="373">
        <f t="shared" si="6"/>
        <v>25</v>
      </c>
    </row>
    <row r="45" spans="1:46" s="34" customFormat="1" ht="20.25" customHeight="1" x14ac:dyDescent="0.35">
      <c r="A45" s="125">
        <v>4</v>
      </c>
      <c r="B45" s="27" t="s">
        <v>55</v>
      </c>
      <c r="C45" s="61">
        <v>2007</v>
      </c>
      <c r="D45" s="28" t="s">
        <v>39</v>
      </c>
      <c r="E45" s="318">
        <f t="shared" si="8"/>
        <v>272</v>
      </c>
      <c r="F45" s="258">
        <v>144</v>
      </c>
      <c r="G45" s="160">
        <v>25</v>
      </c>
      <c r="H45" s="192"/>
      <c r="I45" s="411"/>
      <c r="J45" s="159">
        <v>80</v>
      </c>
      <c r="K45" s="160">
        <v>15</v>
      </c>
      <c r="L45" s="159">
        <v>153</v>
      </c>
      <c r="M45" s="160">
        <v>10</v>
      </c>
      <c r="N45" s="159">
        <v>79</v>
      </c>
      <c r="O45" s="160">
        <v>7</v>
      </c>
      <c r="P45" s="159">
        <v>77</v>
      </c>
      <c r="Q45" s="160">
        <v>35</v>
      </c>
      <c r="R45" s="159">
        <v>73</v>
      </c>
      <c r="S45" s="160">
        <v>35</v>
      </c>
      <c r="T45" s="159">
        <v>74</v>
      </c>
      <c r="U45" s="60">
        <v>22.5</v>
      </c>
      <c r="V45" s="159">
        <v>71</v>
      </c>
      <c r="W45" s="160">
        <v>50</v>
      </c>
      <c r="X45" s="192">
        <v>72</v>
      </c>
      <c r="Y45" s="160">
        <v>25</v>
      </c>
      <c r="Z45" s="159"/>
      <c r="AA45" s="483"/>
      <c r="AB45" s="159">
        <v>82</v>
      </c>
      <c r="AC45" s="160">
        <v>17.5</v>
      </c>
      <c r="AD45" s="159"/>
      <c r="AE45" s="636"/>
      <c r="AF45" s="159"/>
      <c r="AG45" s="160"/>
      <c r="AH45" s="192"/>
      <c r="AI45" s="160"/>
      <c r="AJ45" s="193"/>
      <c r="AK45" s="194"/>
      <c r="AL45" s="193"/>
      <c r="AM45" s="194"/>
      <c r="AN45" s="193">
        <v>76</v>
      </c>
      <c r="AO45" s="160">
        <v>30</v>
      </c>
      <c r="AP45" s="456">
        <v>4</v>
      </c>
      <c r="AQ45" s="425">
        <f t="shared" si="7"/>
        <v>5</v>
      </c>
      <c r="AR45" s="364">
        <v>15</v>
      </c>
      <c r="AS45" s="379">
        <f>AR45*AS40</f>
        <v>3.75</v>
      </c>
      <c r="AT45" s="373">
        <f t="shared" si="6"/>
        <v>18.75</v>
      </c>
    </row>
    <row r="46" spans="1:46" s="34" customFormat="1" ht="20.25" customHeight="1" x14ac:dyDescent="0.35">
      <c r="A46" s="125">
        <v>5</v>
      </c>
      <c r="B46" s="82" t="s">
        <v>123</v>
      </c>
      <c r="C46" s="61">
        <v>2005</v>
      </c>
      <c r="D46" s="101" t="s">
        <v>29</v>
      </c>
      <c r="E46" s="318">
        <f t="shared" si="8"/>
        <v>284</v>
      </c>
      <c r="F46" s="258">
        <v>150</v>
      </c>
      <c r="G46" s="160">
        <v>7.5</v>
      </c>
      <c r="H46" s="192"/>
      <c r="I46" s="411"/>
      <c r="J46" s="159">
        <v>74</v>
      </c>
      <c r="K46" s="160">
        <v>25</v>
      </c>
      <c r="L46" s="159">
        <v>151</v>
      </c>
      <c r="M46" s="160">
        <v>25</v>
      </c>
      <c r="N46" s="159">
        <v>76</v>
      </c>
      <c r="O46" s="160">
        <v>17.5</v>
      </c>
      <c r="P46" s="159">
        <v>79</v>
      </c>
      <c r="Q46" s="160">
        <v>20</v>
      </c>
      <c r="R46" s="159">
        <v>77</v>
      </c>
      <c r="S46" s="160">
        <v>15</v>
      </c>
      <c r="T46" s="159">
        <v>81</v>
      </c>
      <c r="U46" s="60">
        <v>4</v>
      </c>
      <c r="V46" s="159">
        <v>82</v>
      </c>
      <c r="W46" s="160">
        <v>15</v>
      </c>
      <c r="X46" s="192"/>
      <c r="Y46" s="483"/>
      <c r="Z46" s="159">
        <v>75</v>
      </c>
      <c r="AA46" s="160">
        <v>17.5</v>
      </c>
      <c r="AB46" s="193">
        <v>80</v>
      </c>
      <c r="AC46" s="194">
        <v>30</v>
      </c>
      <c r="AD46" s="159">
        <v>82</v>
      </c>
      <c r="AE46" s="60">
        <v>15</v>
      </c>
      <c r="AF46" s="159">
        <v>72</v>
      </c>
      <c r="AG46" s="160">
        <v>35</v>
      </c>
      <c r="AH46" s="192">
        <v>79</v>
      </c>
      <c r="AI46" s="160">
        <v>20</v>
      </c>
      <c r="AJ46" s="159">
        <v>82</v>
      </c>
      <c r="AK46" s="160">
        <v>15</v>
      </c>
      <c r="AL46" s="159">
        <v>75</v>
      </c>
      <c r="AM46" s="624">
        <v>12.5</v>
      </c>
      <c r="AN46" s="159">
        <v>78</v>
      </c>
      <c r="AO46" s="160">
        <v>10</v>
      </c>
      <c r="AP46" s="456">
        <v>5</v>
      </c>
      <c r="AQ46" s="426">
        <f t="shared" si="7"/>
        <v>6</v>
      </c>
      <c r="AR46" s="378">
        <v>10</v>
      </c>
      <c r="AS46" s="379">
        <f>AR46*AS40</f>
        <v>2.5</v>
      </c>
      <c r="AT46" s="373">
        <f t="shared" si="6"/>
        <v>12.5</v>
      </c>
    </row>
    <row r="47" spans="1:46" s="34" customFormat="1" ht="20.25" customHeight="1" x14ac:dyDescent="0.35">
      <c r="A47" s="125">
        <v>6</v>
      </c>
      <c r="B47" s="82" t="s">
        <v>125</v>
      </c>
      <c r="C47" s="61">
        <v>2005</v>
      </c>
      <c r="D47" s="101" t="s">
        <v>29</v>
      </c>
      <c r="E47" s="318">
        <f t="shared" si="8"/>
        <v>242.25</v>
      </c>
      <c r="F47" s="258">
        <v>140</v>
      </c>
      <c r="G47" s="160">
        <v>43.75</v>
      </c>
      <c r="H47" s="195"/>
      <c r="I47" s="420"/>
      <c r="J47" s="159">
        <v>82</v>
      </c>
      <c r="K47" s="160">
        <v>10</v>
      </c>
      <c r="L47" s="159">
        <v>157</v>
      </c>
      <c r="M47" s="160">
        <v>5</v>
      </c>
      <c r="N47" s="159">
        <v>83</v>
      </c>
      <c r="O47" s="160">
        <v>3</v>
      </c>
      <c r="P47" s="159">
        <v>80</v>
      </c>
      <c r="Q47" s="160">
        <v>12.5</v>
      </c>
      <c r="R47" s="159">
        <v>75</v>
      </c>
      <c r="S47" s="160">
        <v>25</v>
      </c>
      <c r="T47" s="159">
        <v>78</v>
      </c>
      <c r="U47" s="60">
        <v>7</v>
      </c>
      <c r="V47" s="159">
        <v>85</v>
      </c>
      <c r="W47" s="160">
        <v>6</v>
      </c>
      <c r="X47" s="192"/>
      <c r="Y47" s="483"/>
      <c r="Z47" s="159">
        <v>75</v>
      </c>
      <c r="AA47" s="160">
        <v>17.5</v>
      </c>
      <c r="AB47" s="159"/>
      <c r="AC47" s="160"/>
      <c r="AD47" s="159">
        <v>81</v>
      </c>
      <c r="AE47" s="60">
        <v>20</v>
      </c>
      <c r="AF47" s="159">
        <v>81</v>
      </c>
      <c r="AG47" s="160">
        <v>15</v>
      </c>
      <c r="AH47" s="192">
        <v>84</v>
      </c>
      <c r="AI47" s="624">
        <v>10</v>
      </c>
      <c r="AJ47" s="159">
        <v>74</v>
      </c>
      <c r="AK47" s="160">
        <v>30</v>
      </c>
      <c r="AL47" s="159">
        <v>74</v>
      </c>
      <c r="AM47" s="160">
        <v>20</v>
      </c>
      <c r="AN47" s="159">
        <v>77</v>
      </c>
      <c r="AO47" s="160">
        <v>17.5</v>
      </c>
      <c r="AP47" s="456">
        <v>6</v>
      </c>
      <c r="AQ47" s="425">
        <f t="shared" si="7"/>
        <v>7</v>
      </c>
      <c r="AR47" s="364">
        <v>8</v>
      </c>
      <c r="AS47" s="379">
        <f>AR47*AS40</f>
        <v>2</v>
      </c>
      <c r="AT47" s="373">
        <f t="shared" si="6"/>
        <v>10</v>
      </c>
    </row>
    <row r="48" spans="1:46" s="34" customFormat="1" ht="20.25" customHeight="1" x14ac:dyDescent="0.35">
      <c r="A48" s="125">
        <v>7</v>
      </c>
      <c r="B48" s="27" t="s">
        <v>124</v>
      </c>
      <c r="C48" s="61">
        <v>2005</v>
      </c>
      <c r="D48" s="28" t="s">
        <v>41</v>
      </c>
      <c r="E48" s="318">
        <f>G48+I48+K48+M48+O48+Q48+S48+U48+W48+Y48+AA48+AC48+AE48+AG48+AI48+AK48+AM48+AO48-Q48</f>
        <v>235.62</v>
      </c>
      <c r="F48" s="258">
        <v>138</v>
      </c>
      <c r="G48" s="160">
        <v>62.5</v>
      </c>
      <c r="H48" s="192">
        <v>75</v>
      </c>
      <c r="I48" s="160">
        <v>20</v>
      </c>
      <c r="J48" s="159">
        <v>73</v>
      </c>
      <c r="K48" s="160">
        <v>35</v>
      </c>
      <c r="L48" s="159">
        <v>146</v>
      </c>
      <c r="M48" s="160">
        <v>53.12</v>
      </c>
      <c r="N48" s="159">
        <v>76</v>
      </c>
      <c r="O48" s="160">
        <v>17.5</v>
      </c>
      <c r="P48" s="159">
        <v>83</v>
      </c>
      <c r="Q48" s="411">
        <v>8</v>
      </c>
      <c r="R48" s="159">
        <v>77</v>
      </c>
      <c r="S48" s="160">
        <v>15</v>
      </c>
      <c r="T48" s="159">
        <v>76</v>
      </c>
      <c r="U48" s="60">
        <v>12.5</v>
      </c>
      <c r="V48" s="193">
        <v>79</v>
      </c>
      <c r="W48" s="194">
        <v>20</v>
      </c>
      <c r="X48" s="195"/>
      <c r="Y48" s="516"/>
      <c r="Z48" s="159"/>
      <c r="AA48" s="160"/>
      <c r="AB48" s="159"/>
      <c r="AC48" s="160"/>
      <c r="AD48" s="159"/>
      <c r="AE48" s="636"/>
      <c r="AF48" s="159"/>
      <c r="AG48" s="160"/>
      <c r="AH48" s="192"/>
      <c r="AI48" s="160"/>
      <c r="AJ48" s="159"/>
      <c r="AK48" s="160"/>
      <c r="AL48" s="159"/>
      <c r="AM48" s="160"/>
      <c r="AN48" s="159"/>
      <c r="AO48" s="160"/>
      <c r="AP48" s="456">
        <v>7</v>
      </c>
      <c r="AQ48" s="426">
        <f t="shared" si="7"/>
        <v>8</v>
      </c>
      <c r="AR48" s="378">
        <v>6</v>
      </c>
      <c r="AS48" s="361">
        <f>AR48*AS40</f>
        <v>1.5</v>
      </c>
      <c r="AT48" s="373">
        <f t="shared" si="6"/>
        <v>7.5</v>
      </c>
    </row>
    <row r="49" spans="1:46" s="34" customFormat="1" ht="20.25" customHeight="1" x14ac:dyDescent="0.35">
      <c r="A49" s="125">
        <v>8</v>
      </c>
      <c r="B49" s="86" t="s">
        <v>217</v>
      </c>
      <c r="C49" s="61">
        <v>2005</v>
      </c>
      <c r="D49" s="28" t="s">
        <v>27</v>
      </c>
      <c r="E49" s="318">
        <f t="shared" si="8"/>
        <v>164.5</v>
      </c>
      <c r="F49" s="258"/>
      <c r="G49" s="411"/>
      <c r="H49" s="192"/>
      <c r="I49" s="160"/>
      <c r="J49" s="159"/>
      <c r="K49" s="160"/>
      <c r="L49" s="159">
        <v>153</v>
      </c>
      <c r="M49" s="160">
        <v>12.5</v>
      </c>
      <c r="N49" s="159">
        <v>74</v>
      </c>
      <c r="O49" s="160">
        <v>30</v>
      </c>
      <c r="P49" s="159">
        <v>78</v>
      </c>
      <c r="Q49" s="160">
        <v>25</v>
      </c>
      <c r="R49" s="159">
        <v>77</v>
      </c>
      <c r="S49" s="160">
        <v>15</v>
      </c>
      <c r="T49" s="159">
        <v>72</v>
      </c>
      <c r="U49" s="60">
        <v>35</v>
      </c>
      <c r="V49" s="159">
        <v>86</v>
      </c>
      <c r="W49" s="160">
        <v>4</v>
      </c>
      <c r="X49" s="192">
        <v>80</v>
      </c>
      <c r="Y49" s="160">
        <v>8</v>
      </c>
      <c r="Z49" s="159">
        <v>77</v>
      </c>
      <c r="AA49" s="160">
        <v>10</v>
      </c>
      <c r="AB49" s="159"/>
      <c r="AC49" s="483"/>
      <c r="AD49" s="159">
        <v>80</v>
      </c>
      <c r="AE49" s="60">
        <v>25</v>
      </c>
      <c r="AF49" s="159"/>
      <c r="AG49" s="624"/>
      <c r="AH49" s="192"/>
      <c r="AI49" s="160"/>
      <c r="AJ49" s="159"/>
      <c r="AK49" s="160"/>
      <c r="AL49" s="159"/>
      <c r="AM49" s="160"/>
      <c r="AN49" s="159"/>
      <c r="AO49" s="160"/>
      <c r="AP49" s="456">
        <v>8</v>
      </c>
      <c r="AQ49" s="425">
        <f t="shared" si="7"/>
        <v>9</v>
      </c>
      <c r="AR49" s="364">
        <v>4</v>
      </c>
      <c r="AS49" s="379">
        <f>AR49*AS40</f>
        <v>1</v>
      </c>
      <c r="AT49" s="373">
        <f t="shared" si="6"/>
        <v>5</v>
      </c>
    </row>
    <row r="50" spans="1:46" s="34" customFormat="1" ht="20.25" customHeight="1" x14ac:dyDescent="0.35">
      <c r="A50" s="125">
        <v>9</v>
      </c>
      <c r="B50" s="82" t="s">
        <v>173</v>
      </c>
      <c r="C50" s="61">
        <v>2006</v>
      </c>
      <c r="D50" s="101" t="s">
        <v>19</v>
      </c>
      <c r="E50" s="318">
        <f t="shared" si="8"/>
        <v>111.5</v>
      </c>
      <c r="F50" s="281"/>
      <c r="G50" s="423"/>
      <c r="H50" s="281"/>
      <c r="I50" s="280"/>
      <c r="J50" s="279"/>
      <c r="K50" s="280"/>
      <c r="L50" s="279"/>
      <c r="M50" s="280"/>
      <c r="N50" s="159">
        <v>79</v>
      </c>
      <c r="O50" s="160">
        <v>7</v>
      </c>
      <c r="P50" s="159"/>
      <c r="Q50" s="160"/>
      <c r="R50" s="159">
        <v>90</v>
      </c>
      <c r="S50" s="160">
        <v>2</v>
      </c>
      <c r="T50" s="159">
        <v>76</v>
      </c>
      <c r="U50" s="60">
        <v>12.5</v>
      </c>
      <c r="V50" s="159">
        <v>77</v>
      </c>
      <c r="W50" s="160">
        <v>30</v>
      </c>
      <c r="X50" s="192">
        <v>79</v>
      </c>
      <c r="Y50" s="160">
        <v>10</v>
      </c>
      <c r="Z50" s="159">
        <v>70</v>
      </c>
      <c r="AA50" s="160">
        <v>50</v>
      </c>
      <c r="AB50" s="159"/>
      <c r="AC50" s="483"/>
      <c r="AD50" s="159"/>
      <c r="AE50" s="636"/>
      <c r="AF50" s="159"/>
      <c r="AG50" s="160"/>
      <c r="AH50" s="192"/>
      <c r="AI50" s="160"/>
      <c r="AJ50" s="193"/>
      <c r="AK50" s="194"/>
      <c r="AL50" s="193"/>
      <c r="AM50" s="194"/>
      <c r="AN50" s="193"/>
      <c r="AO50" s="194"/>
      <c r="AP50" s="456">
        <v>9</v>
      </c>
      <c r="AQ50" s="426">
        <f t="shared" si="7"/>
        <v>10</v>
      </c>
      <c r="AR50" s="378">
        <v>2</v>
      </c>
      <c r="AS50" s="379">
        <v>0.25</v>
      </c>
      <c r="AT50" s="373">
        <f t="shared" si="6"/>
        <v>2.25</v>
      </c>
    </row>
    <row r="51" spans="1:46" s="34" customFormat="1" ht="20.25" customHeight="1" x14ac:dyDescent="0.35">
      <c r="A51" s="125">
        <v>10</v>
      </c>
      <c r="B51" s="105" t="s">
        <v>200</v>
      </c>
      <c r="C51" s="61">
        <v>2007</v>
      </c>
      <c r="D51" s="28" t="s">
        <v>230</v>
      </c>
      <c r="E51" s="318">
        <f t="shared" si="8"/>
        <v>102.5</v>
      </c>
      <c r="F51" s="258">
        <v>156</v>
      </c>
      <c r="G51" s="160">
        <v>0</v>
      </c>
      <c r="H51" s="192">
        <v>77</v>
      </c>
      <c r="I51" s="160">
        <v>12.5</v>
      </c>
      <c r="J51" s="159"/>
      <c r="K51" s="411"/>
      <c r="L51" s="159"/>
      <c r="M51" s="160"/>
      <c r="N51" s="159"/>
      <c r="O51" s="160"/>
      <c r="P51" s="159"/>
      <c r="Q51" s="160"/>
      <c r="R51" s="159"/>
      <c r="S51" s="483"/>
      <c r="T51" s="159"/>
      <c r="U51" s="60"/>
      <c r="V51" s="159"/>
      <c r="W51" s="160"/>
      <c r="X51" s="192"/>
      <c r="Y51" s="160"/>
      <c r="Z51" s="159"/>
      <c r="AA51" s="160"/>
      <c r="AB51" s="159">
        <v>91</v>
      </c>
      <c r="AC51" s="160">
        <v>10</v>
      </c>
      <c r="AD51" s="159"/>
      <c r="AE51" s="636"/>
      <c r="AF51" s="159"/>
      <c r="AG51" s="160"/>
      <c r="AH51" s="192">
        <v>77</v>
      </c>
      <c r="AI51" s="160">
        <v>25</v>
      </c>
      <c r="AJ51" s="159"/>
      <c r="AK51" s="160"/>
      <c r="AL51" s="159">
        <v>73</v>
      </c>
      <c r="AM51" s="160">
        <v>25</v>
      </c>
      <c r="AN51" s="159">
        <v>76</v>
      </c>
      <c r="AO51" s="160">
        <v>30</v>
      </c>
      <c r="AP51" s="456">
        <v>10</v>
      </c>
      <c r="AQ51" s="427"/>
      <c r="AR51" s="380"/>
      <c r="AS51" s="381"/>
      <c r="AT51" s="382"/>
    </row>
    <row r="52" spans="1:46" s="34" customFormat="1" ht="20.25" customHeight="1" x14ac:dyDescent="0.35">
      <c r="A52" s="125">
        <v>11</v>
      </c>
      <c r="B52" s="105" t="s">
        <v>237</v>
      </c>
      <c r="C52" s="61">
        <v>2007</v>
      </c>
      <c r="D52" s="28" t="s">
        <v>27</v>
      </c>
      <c r="E52" s="318">
        <f t="shared" si="8"/>
        <v>50</v>
      </c>
      <c r="F52" s="258"/>
      <c r="G52" s="160"/>
      <c r="H52" s="192"/>
      <c r="I52" s="160"/>
      <c r="J52" s="159"/>
      <c r="K52" s="160"/>
      <c r="L52" s="159"/>
      <c r="M52" s="160"/>
      <c r="N52" s="159"/>
      <c r="O52" s="160"/>
      <c r="P52" s="159"/>
      <c r="Q52" s="160"/>
      <c r="R52" s="159"/>
      <c r="S52" s="483"/>
      <c r="T52" s="159"/>
      <c r="U52" s="60"/>
      <c r="V52" s="159"/>
      <c r="W52" s="160"/>
      <c r="X52" s="192">
        <v>61</v>
      </c>
      <c r="Y52" s="160">
        <v>50</v>
      </c>
      <c r="Z52" s="159"/>
      <c r="AA52" s="160"/>
      <c r="AB52" s="159"/>
      <c r="AC52" s="160"/>
      <c r="AD52" s="159"/>
      <c r="AE52" s="636"/>
      <c r="AF52" s="159"/>
      <c r="AG52" s="160"/>
      <c r="AH52" s="192"/>
      <c r="AI52" s="160"/>
      <c r="AJ52" s="159"/>
      <c r="AK52" s="160"/>
      <c r="AL52" s="159"/>
      <c r="AM52" s="160"/>
      <c r="AN52" s="159"/>
      <c r="AO52" s="160"/>
      <c r="AP52" s="456">
        <v>11</v>
      </c>
      <c r="AQ52" s="427"/>
      <c r="AR52" s="378">
        <f>SUM(AR41:AR50)</f>
        <v>175</v>
      </c>
      <c r="AS52" s="383"/>
      <c r="AT52" s="384">
        <f>SUM(AT41:AT50)</f>
        <v>218.5</v>
      </c>
    </row>
    <row r="53" spans="1:46" s="34" customFormat="1" ht="20.25" customHeight="1" x14ac:dyDescent="0.35">
      <c r="A53" s="125">
        <v>12</v>
      </c>
      <c r="B53" s="531" t="s">
        <v>555</v>
      </c>
      <c r="C53" s="61">
        <v>2006</v>
      </c>
      <c r="D53" s="28" t="s">
        <v>45</v>
      </c>
      <c r="E53" s="318">
        <f t="shared" si="8"/>
        <v>67.5</v>
      </c>
      <c r="F53" s="195"/>
      <c r="G53" s="194"/>
      <c r="H53" s="195"/>
      <c r="I53" s="194"/>
      <c r="J53" s="159"/>
      <c r="K53" s="160"/>
      <c r="L53" s="159"/>
      <c r="M53" s="160"/>
      <c r="N53" s="159"/>
      <c r="O53" s="160"/>
      <c r="P53" s="159"/>
      <c r="Q53" s="160"/>
      <c r="R53" s="159"/>
      <c r="S53" s="160"/>
      <c r="T53" s="159"/>
      <c r="U53" s="60"/>
      <c r="V53" s="193"/>
      <c r="W53" s="194"/>
      <c r="X53" s="195"/>
      <c r="Y53" s="194"/>
      <c r="Z53" s="193"/>
      <c r="AA53" s="194"/>
      <c r="AB53" s="193"/>
      <c r="AC53" s="194"/>
      <c r="AD53" s="193"/>
      <c r="AE53" s="632"/>
      <c r="AF53" s="193">
        <v>71</v>
      </c>
      <c r="AG53" s="194">
        <v>50</v>
      </c>
      <c r="AH53" s="192"/>
      <c r="AI53" s="160"/>
      <c r="AJ53" s="159"/>
      <c r="AK53" s="160"/>
      <c r="AL53" s="159"/>
      <c r="AM53" s="160"/>
      <c r="AN53" s="159">
        <v>77</v>
      </c>
      <c r="AO53" s="160">
        <v>17.5</v>
      </c>
      <c r="AP53" s="456">
        <v>12</v>
      </c>
      <c r="AQ53" s="36"/>
    </row>
    <row r="54" spans="1:46" s="34" customFormat="1" ht="20.25" customHeight="1" x14ac:dyDescent="0.35">
      <c r="A54" s="125">
        <v>13</v>
      </c>
      <c r="B54" s="27" t="s">
        <v>122</v>
      </c>
      <c r="C54" s="61">
        <v>2005</v>
      </c>
      <c r="D54" s="28" t="s">
        <v>41</v>
      </c>
      <c r="E54" s="318">
        <f t="shared" si="8"/>
        <v>51.5</v>
      </c>
      <c r="F54" s="258">
        <v>154</v>
      </c>
      <c r="G54" s="160">
        <v>2.5</v>
      </c>
      <c r="H54" s="192"/>
      <c r="I54" s="411"/>
      <c r="J54" s="159"/>
      <c r="K54" s="160"/>
      <c r="L54" s="159">
        <v>151</v>
      </c>
      <c r="M54" s="160">
        <v>25</v>
      </c>
      <c r="N54" s="159"/>
      <c r="O54" s="160"/>
      <c r="P54" s="159"/>
      <c r="Q54" s="160"/>
      <c r="R54" s="159">
        <v>83</v>
      </c>
      <c r="S54" s="160">
        <v>4</v>
      </c>
      <c r="T54" s="159"/>
      <c r="U54" s="596"/>
      <c r="V54" s="159"/>
      <c r="W54" s="160"/>
      <c r="X54" s="192">
        <v>73</v>
      </c>
      <c r="Y54" s="160">
        <v>20</v>
      </c>
      <c r="Z54" s="159"/>
      <c r="AA54" s="160"/>
      <c r="AB54" s="159"/>
      <c r="AC54" s="160"/>
      <c r="AD54" s="159"/>
      <c r="AE54" s="636"/>
      <c r="AF54" s="159"/>
      <c r="AG54" s="160"/>
      <c r="AH54" s="192"/>
      <c r="AI54" s="160"/>
      <c r="AJ54" s="159"/>
      <c r="AK54" s="160"/>
      <c r="AL54" s="159"/>
      <c r="AM54" s="160"/>
      <c r="AN54" s="193"/>
      <c r="AO54" s="194"/>
      <c r="AP54" s="456">
        <v>13</v>
      </c>
      <c r="AQ54" s="36"/>
    </row>
    <row r="55" spans="1:46" s="34" customFormat="1" ht="20.25" customHeight="1" x14ac:dyDescent="0.35">
      <c r="A55" s="125">
        <v>14</v>
      </c>
      <c r="B55" s="312" t="s">
        <v>375</v>
      </c>
      <c r="C55" s="61">
        <v>2006</v>
      </c>
      <c r="D55" s="253" t="s">
        <v>16</v>
      </c>
      <c r="E55" s="318">
        <f t="shared" si="8"/>
        <v>50</v>
      </c>
      <c r="F55" s="258"/>
      <c r="G55" s="411"/>
      <c r="H55" s="192">
        <v>69</v>
      </c>
      <c r="I55" s="160">
        <v>50</v>
      </c>
      <c r="J55" s="159"/>
      <c r="K55" s="160"/>
      <c r="L55" s="159">
        <v>170</v>
      </c>
      <c r="M55" s="160">
        <v>0</v>
      </c>
      <c r="N55" s="159"/>
      <c r="O55" s="160"/>
      <c r="P55" s="159"/>
      <c r="Q55" s="160"/>
      <c r="R55" s="159"/>
      <c r="S55" s="483"/>
      <c r="T55" s="159"/>
      <c r="U55" s="60"/>
      <c r="V55" s="159"/>
      <c r="W55" s="160"/>
      <c r="X55" s="192"/>
      <c r="Y55" s="160"/>
      <c r="Z55" s="159"/>
      <c r="AA55" s="160"/>
      <c r="AB55" s="159"/>
      <c r="AC55" s="160"/>
      <c r="AD55" s="159"/>
      <c r="AE55" s="636"/>
      <c r="AF55" s="159"/>
      <c r="AG55" s="160"/>
      <c r="AH55" s="192"/>
      <c r="AI55" s="160"/>
      <c r="AJ55" s="193"/>
      <c r="AK55" s="194"/>
      <c r="AL55" s="193"/>
      <c r="AM55" s="194"/>
      <c r="AN55" s="159"/>
      <c r="AO55" s="160"/>
      <c r="AP55" s="456">
        <v>14</v>
      </c>
      <c r="AQ55" s="36"/>
    </row>
    <row r="56" spans="1:46" s="34" customFormat="1" ht="20.25" customHeight="1" x14ac:dyDescent="0.35">
      <c r="A56" s="125">
        <v>15</v>
      </c>
      <c r="B56" s="82" t="s">
        <v>203</v>
      </c>
      <c r="C56" s="61">
        <v>2006</v>
      </c>
      <c r="D56" s="82" t="s">
        <v>30</v>
      </c>
      <c r="E56" s="318">
        <f t="shared" si="8"/>
        <v>12.5</v>
      </c>
      <c r="F56" s="258">
        <v>148</v>
      </c>
      <c r="G56" s="160">
        <v>12.5</v>
      </c>
      <c r="H56" s="192"/>
      <c r="I56" s="411"/>
      <c r="J56" s="159"/>
      <c r="K56" s="160"/>
      <c r="L56" s="159"/>
      <c r="M56" s="160"/>
      <c r="N56" s="159"/>
      <c r="O56" s="160"/>
      <c r="P56" s="159"/>
      <c r="Q56" s="160"/>
      <c r="R56" s="159"/>
      <c r="S56" s="483"/>
      <c r="T56" s="159"/>
      <c r="U56" s="60"/>
      <c r="V56" s="159"/>
      <c r="W56" s="160"/>
      <c r="X56" s="192"/>
      <c r="Y56" s="160"/>
      <c r="Z56" s="159"/>
      <c r="AA56" s="160"/>
      <c r="AB56" s="159"/>
      <c r="AC56" s="160"/>
      <c r="AD56" s="159"/>
      <c r="AE56" s="636"/>
      <c r="AF56" s="159"/>
      <c r="AG56" s="160"/>
      <c r="AH56" s="195"/>
      <c r="AI56" s="194"/>
      <c r="AJ56" s="159"/>
      <c r="AK56" s="160"/>
      <c r="AL56" s="159"/>
      <c r="AM56" s="160"/>
      <c r="AN56" s="159"/>
      <c r="AO56" s="160"/>
      <c r="AP56" s="456">
        <v>15</v>
      </c>
      <c r="AQ56" s="36"/>
    </row>
    <row r="57" spans="1:46" s="34" customFormat="1" ht="20.25" customHeight="1" x14ac:dyDescent="0.35">
      <c r="A57" s="125">
        <v>16</v>
      </c>
      <c r="B57" s="148" t="s">
        <v>329</v>
      </c>
      <c r="C57" s="61">
        <v>2005</v>
      </c>
      <c r="D57" s="253" t="s">
        <v>35</v>
      </c>
      <c r="E57" s="318">
        <f t="shared" si="8"/>
        <v>6</v>
      </c>
      <c r="F57" s="258">
        <v>160</v>
      </c>
      <c r="G57" s="160">
        <v>0</v>
      </c>
      <c r="H57" s="192"/>
      <c r="I57" s="411"/>
      <c r="J57" s="159"/>
      <c r="K57" s="160"/>
      <c r="L57" s="159"/>
      <c r="M57" s="160"/>
      <c r="N57" s="159"/>
      <c r="O57" s="160"/>
      <c r="P57" s="159"/>
      <c r="Q57" s="160"/>
      <c r="R57" s="159"/>
      <c r="S57" s="483"/>
      <c r="T57" s="159"/>
      <c r="U57" s="60"/>
      <c r="V57" s="282"/>
      <c r="W57" s="283"/>
      <c r="X57" s="192">
        <v>86</v>
      </c>
      <c r="Y57" s="160">
        <v>6</v>
      </c>
      <c r="Z57" s="193"/>
      <c r="AA57" s="194"/>
      <c r="AB57" s="193"/>
      <c r="AC57" s="194"/>
      <c r="AD57" s="193"/>
      <c r="AE57" s="632"/>
      <c r="AF57" s="193"/>
      <c r="AG57" s="194"/>
      <c r="AH57" s="641"/>
      <c r="AI57" s="283"/>
      <c r="AJ57" s="159"/>
      <c r="AK57" s="160"/>
      <c r="AL57" s="159"/>
      <c r="AM57" s="160"/>
      <c r="AN57" s="159"/>
      <c r="AO57" s="160"/>
      <c r="AP57" s="456">
        <v>16</v>
      </c>
      <c r="AQ57" s="36"/>
    </row>
    <row r="58" spans="1:46" s="59" customFormat="1" ht="20.25" customHeight="1" x14ac:dyDescent="0.35">
      <c r="A58" s="125">
        <v>17</v>
      </c>
      <c r="B58" s="82" t="s">
        <v>198</v>
      </c>
      <c r="C58" s="61">
        <v>2005</v>
      </c>
      <c r="D58" s="253" t="s">
        <v>45</v>
      </c>
      <c r="E58" s="318">
        <f t="shared" si="8"/>
        <v>5</v>
      </c>
      <c r="F58" s="258">
        <v>152</v>
      </c>
      <c r="G58" s="160">
        <v>5</v>
      </c>
      <c r="H58" s="192"/>
      <c r="I58" s="411"/>
      <c r="J58" s="159"/>
      <c r="K58" s="160"/>
      <c r="L58" s="159"/>
      <c r="M58" s="160"/>
      <c r="N58" s="159"/>
      <c r="O58" s="160"/>
      <c r="P58" s="159"/>
      <c r="Q58" s="160"/>
      <c r="R58" s="159"/>
      <c r="S58" s="483"/>
      <c r="T58" s="159"/>
      <c r="U58" s="60"/>
      <c r="V58" s="159"/>
      <c r="W58" s="160"/>
      <c r="X58" s="192"/>
      <c r="Y58" s="160"/>
      <c r="Z58" s="282"/>
      <c r="AA58" s="283"/>
      <c r="AB58" s="282"/>
      <c r="AC58" s="283"/>
      <c r="AD58" s="282"/>
      <c r="AE58" s="687"/>
      <c r="AF58" s="282"/>
      <c r="AG58" s="283"/>
      <c r="AH58" s="195"/>
      <c r="AI58" s="194"/>
      <c r="AJ58" s="159"/>
      <c r="AK58" s="160"/>
      <c r="AL58" s="159"/>
      <c r="AM58" s="160"/>
      <c r="AN58" s="159"/>
      <c r="AO58" s="160"/>
      <c r="AP58" s="456">
        <v>17</v>
      </c>
      <c r="AQ58" s="357"/>
    </row>
    <row r="59" spans="1:46" s="34" customFormat="1" ht="20.25" customHeight="1" x14ac:dyDescent="0.35">
      <c r="A59" s="125">
        <v>18</v>
      </c>
      <c r="B59" s="117" t="s">
        <v>231</v>
      </c>
      <c r="C59" s="60">
        <v>2007</v>
      </c>
      <c r="D59" s="28" t="s">
        <v>232</v>
      </c>
      <c r="E59" s="318">
        <f t="shared" si="8"/>
        <v>3</v>
      </c>
      <c r="F59" s="202"/>
      <c r="G59" s="470"/>
      <c r="H59" s="202"/>
      <c r="I59" s="201"/>
      <c r="J59" s="167"/>
      <c r="K59" s="172"/>
      <c r="L59" s="167"/>
      <c r="M59" s="172"/>
      <c r="N59" s="167">
        <v>83</v>
      </c>
      <c r="O59" s="172">
        <v>3</v>
      </c>
      <c r="P59" s="167"/>
      <c r="Q59" s="172"/>
      <c r="R59" s="167"/>
      <c r="S59" s="519"/>
      <c r="T59" s="167"/>
      <c r="U59" s="60"/>
      <c r="V59" s="193"/>
      <c r="W59" s="194"/>
      <c r="X59" s="202"/>
      <c r="Y59" s="201"/>
      <c r="Z59" s="200"/>
      <c r="AA59" s="201"/>
      <c r="AB59" s="200"/>
      <c r="AC59" s="201"/>
      <c r="AD59" s="200"/>
      <c r="AE59" s="688"/>
      <c r="AF59" s="193"/>
      <c r="AG59" s="194"/>
      <c r="AH59" s="597"/>
      <c r="AI59" s="285"/>
      <c r="AJ59" s="200"/>
      <c r="AK59" s="201"/>
      <c r="AL59" s="200"/>
      <c r="AM59" s="201"/>
      <c r="AN59" s="200"/>
      <c r="AO59" s="201"/>
      <c r="AP59" s="456">
        <v>18</v>
      </c>
      <c r="AQ59" s="36"/>
    </row>
    <row r="60" spans="1:46" s="34" customFormat="1" ht="20.25" customHeight="1" x14ac:dyDescent="0.35">
      <c r="A60" s="125">
        <v>19</v>
      </c>
      <c r="B60" s="27" t="s">
        <v>160</v>
      </c>
      <c r="C60" s="61">
        <v>2007</v>
      </c>
      <c r="D60" s="253" t="s">
        <v>25</v>
      </c>
      <c r="E60" s="318">
        <f t="shared" si="8"/>
        <v>2.25</v>
      </c>
      <c r="F60" s="202"/>
      <c r="G60" s="470"/>
      <c r="H60" s="202"/>
      <c r="I60" s="201"/>
      <c r="J60" s="167"/>
      <c r="K60" s="172"/>
      <c r="L60" s="167">
        <v>158</v>
      </c>
      <c r="M60" s="172">
        <v>2.25</v>
      </c>
      <c r="N60" s="167"/>
      <c r="O60" s="172"/>
      <c r="P60" s="284"/>
      <c r="Q60" s="285"/>
      <c r="R60" s="284"/>
      <c r="S60" s="594"/>
      <c r="T60" s="284"/>
      <c r="U60" s="595"/>
      <c r="V60" s="282"/>
      <c r="W60" s="283"/>
      <c r="X60" s="597"/>
      <c r="Y60" s="285"/>
      <c r="Z60" s="284"/>
      <c r="AA60" s="285"/>
      <c r="AB60" s="284"/>
      <c r="AC60" s="285"/>
      <c r="AD60" s="284"/>
      <c r="AE60" s="689"/>
      <c r="AF60" s="282"/>
      <c r="AG60" s="283"/>
      <c r="AH60" s="199"/>
      <c r="AI60" s="172"/>
      <c r="AJ60" s="284"/>
      <c r="AK60" s="285"/>
      <c r="AL60" s="284"/>
      <c r="AM60" s="285"/>
      <c r="AN60" s="284"/>
      <c r="AO60" s="285"/>
      <c r="AP60" s="456">
        <v>19</v>
      </c>
      <c r="AQ60" s="36"/>
    </row>
    <row r="61" spans="1:46" ht="20.25" customHeight="1" x14ac:dyDescent="0.35">
      <c r="A61" s="125">
        <v>20</v>
      </c>
      <c r="B61" s="454" t="s">
        <v>480</v>
      </c>
      <c r="C61" s="61">
        <v>2006</v>
      </c>
      <c r="D61" s="453" t="s">
        <v>111</v>
      </c>
      <c r="E61" s="318">
        <f t="shared" si="8"/>
        <v>2</v>
      </c>
      <c r="F61" s="591"/>
      <c r="G61" s="470"/>
      <c r="H61" s="591"/>
      <c r="I61" s="592"/>
      <c r="J61" s="593"/>
      <c r="K61" s="592"/>
      <c r="L61" s="593"/>
      <c r="M61" s="592"/>
      <c r="N61" s="284"/>
      <c r="O61" s="285"/>
      <c r="P61" s="284"/>
      <c r="Q61" s="285"/>
      <c r="R61" s="282"/>
      <c r="S61" s="528"/>
      <c r="T61" s="279">
        <v>115</v>
      </c>
      <c r="U61" s="60">
        <v>2</v>
      </c>
      <c r="V61" s="193"/>
      <c r="W61" s="194"/>
      <c r="X61" s="202"/>
      <c r="Y61" s="201"/>
      <c r="Z61" s="167"/>
      <c r="AA61" s="172"/>
      <c r="AB61" s="167"/>
      <c r="AC61" s="172"/>
      <c r="AD61" s="167"/>
      <c r="AE61" s="690"/>
      <c r="AF61" s="159"/>
      <c r="AG61" s="160"/>
      <c r="AH61" s="202"/>
      <c r="AI61" s="201"/>
      <c r="AJ61" s="284"/>
      <c r="AK61" s="285"/>
      <c r="AL61" s="284"/>
      <c r="AM61" s="285"/>
      <c r="AN61" s="284"/>
      <c r="AO61" s="285"/>
      <c r="AP61" s="456">
        <v>20</v>
      </c>
    </row>
    <row r="62" spans="1:46" s="59" customFormat="1" ht="20.25" customHeight="1" thickBot="1" x14ac:dyDescent="0.4">
      <c r="A62" s="125">
        <v>21</v>
      </c>
      <c r="B62" s="35"/>
      <c r="C62" s="61"/>
      <c r="D62" s="28"/>
      <c r="E62" s="33">
        <f>G62+I62+K62+M62+O62+Q62+S62+U62+W62+Y62+AA62+AC62+AE62+AG62+AI62+AK62+AM62+AO62</f>
        <v>0</v>
      </c>
      <c r="F62" s="258"/>
      <c r="G62" s="172"/>
      <c r="H62" s="192"/>
      <c r="I62" s="160"/>
      <c r="J62" s="159"/>
      <c r="K62" s="160"/>
      <c r="L62" s="159"/>
      <c r="M62" s="160"/>
      <c r="N62" s="159"/>
      <c r="O62" s="160"/>
      <c r="P62" s="159"/>
      <c r="Q62" s="160"/>
      <c r="R62" s="159"/>
      <c r="S62" s="160"/>
      <c r="T62" s="159"/>
      <c r="U62" s="60"/>
      <c r="V62" s="159"/>
      <c r="W62" s="160"/>
      <c r="X62" s="192"/>
      <c r="Y62" s="160"/>
      <c r="Z62" s="159"/>
      <c r="AA62" s="160"/>
      <c r="AB62" s="159"/>
      <c r="AC62" s="160"/>
      <c r="AD62" s="159"/>
      <c r="AE62" s="60"/>
      <c r="AF62" s="159"/>
      <c r="AG62" s="172"/>
      <c r="AH62" s="192"/>
      <c r="AI62" s="160"/>
      <c r="AJ62" s="159"/>
      <c r="AK62" s="160"/>
      <c r="AL62" s="159"/>
      <c r="AM62" s="160"/>
      <c r="AN62" s="159"/>
      <c r="AO62" s="160"/>
      <c r="AP62" s="456">
        <v>21</v>
      </c>
      <c r="AQ62" s="357"/>
    </row>
    <row r="63" spans="1:46" s="34" customFormat="1" ht="20.25" customHeight="1" thickBot="1" x14ac:dyDescent="0.4">
      <c r="A63" s="125"/>
      <c r="B63" s="27"/>
      <c r="C63" s="60"/>
      <c r="D63" s="28"/>
      <c r="E63" s="112"/>
      <c r="F63" s="685"/>
      <c r="G63" s="615">
        <f>SUM(G42:G62)</f>
        <v>218.75</v>
      </c>
      <c r="H63" s="206"/>
      <c r="I63" s="615">
        <f>SUM(I42:I62)</f>
        <v>155</v>
      </c>
      <c r="J63" s="176"/>
      <c r="K63" s="615">
        <f>SUM(K42:K62)</f>
        <v>155</v>
      </c>
      <c r="L63" s="176"/>
      <c r="M63" s="615">
        <f>SUM(M42:M62)</f>
        <v>218.49</v>
      </c>
      <c r="N63" s="176"/>
      <c r="O63" s="615">
        <f>SUM(O42:O62)</f>
        <v>175</v>
      </c>
      <c r="P63" s="176"/>
      <c r="Q63" s="615">
        <f>SUM(Q42:Q62)</f>
        <v>169</v>
      </c>
      <c r="R63" s="176"/>
      <c r="S63" s="615">
        <f>SUM(S42:S62)</f>
        <v>175</v>
      </c>
      <c r="T63" s="176"/>
      <c r="U63" s="615">
        <f>SUM(U42:U62)</f>
        <v>175</v>
      </c>
      <c r="V63" s="176"/>
      <c r="W63" s="615">
        <f>SUM(W42:W62)</f>
        <v>173</v>
      </c>
      <c r="X63" s="206"/>
      <c r="Y63" s="615">
        <f>SUM(Y42:Y62)</f>
        <v>169</v>
      </c>
      <c r="Z63" s="176"/>
      <c r="AA63" s="615">
        <f>SUM(AA42:AA62)</f>
        <v>163</v>
      </c>
      <c r="AB63" s="176"/>
      <c r="AC63" s="615">
        <f>SUM(AC42:AC62)</f>
        <v>155</v>
      </c>
      <c r="AD63" s="176"/>
      <c r="AE63" s="691">
        <f>SUM(AE42:AE62)</f>
        <v>145</v>
      </c>
      <c r="AF63" s="692"/>
      <c r="AG63" s="615">
        <f>SUM(AG42:AG62)</f>
        <v>145</v>
      </c>
      <c r="AH63" s="206"/>
      <c r="AI63" s="615">
        <f>SUM(AI42:AI62)</f>
        <v>155</v>
      </c>
      <c r="AJ63" s="176"/>
      <c r="AK63" s="615">
        <f>SUM(AK42:AK62)</f>
        <v>145</v>
      </c>
      <c r="AL63" s="176"/>
      <c r="AM63" s="615">
        <f>SUM(AM42:AM62)</f>
        <v>155</v>
      </c>
      <c r="AN63" s="176"/>
      <c r="AO63" s="615">
        <f>SUM(AO42:AO62)</f>
        <v>169</v>
      </c>
      <c r="AP63" s="460"/>
      <c r="AQ63" s="36"/>
    </row>
    <row r="65" spans="6:18" ht="16.5" x14ac:dyDescent="0.35">
      <c r="F65" s="485"/>
      <c r="G65" s="488" t="s">
        <v>517</v>
      </c>
      <c r="H65" s="36"/>
      <c r="I65" s="36"/>
      <c r="J65" s="36"/>
      <c r="K65" s="137"/>
      <c r="L65" s="486"/>
      <c r="M65" s="488" t="s">
        <v>518</v>
      </c>
      <c r="N65" s="57"/>
      <c r="O65" s="21"/>
      <c r="P65" s="57"/>
      <c r="Q65" s="684"/>
      <c r="R65" s="488" t="s">
        <v>607</v>
      </c>
    </row>
  </sheetData>
  <sheetProtection algorithmName="SHA-512" hashValue="2gVyJXt3pQBBU//8ZPPeRTOsOJN7iuZO3zK9869MaEPpzrgTdIRl/pvhNbHwAdDnv0FVNNkDBuJAIFTXAnPcjA==" saltValue="830jA1UHh3+yXNDltEvU0A==" spinCount="100000" sheet="1" objects="1" scenarios="1"/>
  <sortState ref="B42:AO61">
    <sortCondition descending="1" ref="E42:E61"/>
  </sortState>
  <customSheetViews>
    <customSheetView guid="{58E021BF-97D1-4B64-8CE7-89613EB62F48}" scale="75" hiddenColumns="1" topLeftCell="A24">
      <selection activeCell="E46" sqref="E46"/>
      <pageMargins left="0.23622047244094491" right="7.874015748031496E-2" top="0.74803149606299213" bottom="0.74803149606299213" header="0.31496062992125984" footer="0.31496062992125984"/>
      <pageSetup paperSize="9" scale="45" orientation="portrait" r:id="rId1"/>
    </customSheetView>
  </customSheetViews>
  <mergeCells count="80">
    <mergeCell ref="AL39:AM40"/>
    <mergeCell ref="AN39:AO40"/>
    <mergeCell ref="AP6:AP8"/>
    <mergeCell ref="AP38:AP40"/>
    <mergeCell ref="AL6:AM6"/>
    <mergeCell ref="AN6:AO6"/>
    <mergeCell ref="AL7:AM8"/>
    <mergeCell ref="AN7:AO8"/>
    <mergeCell ref="AL38:AM38"/>
    <mergeCell ref="AN38:AO38"/>
    <mergeCell ref="A3:AP3"/>
    <mergeCell ref="A5:AP5"/>
    <mergeCell ref="T39:U40"/>
    <mergeCell ref="R7:S8"/>
    <mergeCell ref="L39:M40"/>
    <mergeCell ref="F39:G40"/>
    <mergeCell ref="H39:I40"/>
    <mergeCell ref="J39:K40"/>
    <mergeCell ref="A37:AP37"/>
    <mergeCell ref="X6:Y6"/>
    <mergeCell ref="V39:W40"/>
    <mergeCell ref="N39:O40"/>
    <mergeCell ref="P39:Q40"/>
    <mergeCell ref="AB7:AC8"/>
    <mergeCell ref="AB38:AC38"/>
    <mergeCell ref="V38:W38"/>
    <mergeCell ref="Z7:AA8"/>
    <mergeCell ref="Z38:AA38"/>
    <mergeCell ref="V7:W8"/>
    <mergeCell ref="AB39:AC40"/>
    <mergeCell ref="T38:U38"/>
    <mergeCell ref="T7:U8"/>
    <mergeCell ref="Z39:AA40"/>
    <mergeCell ref="X7:Y8"/>
    <mergeCell ref="X38:Y38"/>
    <mergeCell ref="X39:Y40"/>
    <mergeCell ref="R38:S38"/>
    <mergeCell ref="J7:K8"/>
    <mergeCell ref="L7:M8"/>
    <mergeCell ref="L38:M38"/>
    <mergeCell ref="P38:Q38"/>
    <mergeCell ref="H7:I8"/>
    <mergeCell ref="F38:G38"/>
    <mergeCell ref="P7:Q8"/>
    <mergeCell ref="N7:O8"/>
    <mergeCell ref="N38:O38"/>
    <mergeCell ref="H38:I38"/>
    <mergeCell ref="J38:K38"/>
    <mergeCell ref="A1:AK1"/>
    <mergeCell ref="AD6:AE6"/>
    <mergeCell ref="AD7:AE8"/>
    <mergeCell ref="AD38:AE38"/>
    <mergeCell ref="AJ38:AK38"/>
    <mergeCell ref="A7:E8"/>
    <mergeCell ref="F6:G6"/>
    <mergeCell ref="H6:I6"/>
    <mergeCell ref="N6:O6"/>
    <mergeCell ref="J6:K6"/>
    <mergeCell ref="L6:M6"/>
    <mergeCell ref="P6:Q6"/>
    <mergeCell ref="R6:S6"/>
    <mergeCell ref="T6:U6"/>
    <mergeCell ref="Z6:AA6"/>
    <mergeCell ref="AJ6:AK6"/>
    <mergeCell ref="AJ7:AK8"/>
    <mergeCell ref="AD39:AE40"/>
    <mergeCell ref="AJ39:AK40"/>
    <mergeCell ref="A39:E40"/>
    <mergeCell ref="AH6:AI6"/>
    <mergeCell ref="AH7:AI8"/>
    <mergeCell ref="AH38:AI38"/>
    <mergeCell ref="AH39:AI40"/>
    <mergeCell ref="AF6:AG6"/>
    <mergeCell ref="AF7:AG8"/>
    <mergeCell ref="AF38:AG38"/>
    <mergeCell ref="AF39:AG40"/>
    <mergeCell ref="R39:S40"/>
    <mergeCell ref="V6:W6"/>
    <mergeCell ref="AB6:AC6"/>
    <mergeCell ref="F7:G8"/>
  </mergeCells>
  <pageMargins left="3.937007874015748E-2" right="0" top="0.15748031496062992" bottom="0" header="0.31496062992125984" footer="0.31496062992125984"/>
  <pageSetup paperSize="9" scale="4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AT109"/>
  <sheetViews>
    <sheetView topLeftCell="A37" zoomScale="40" zoomScaleNormal="40" workbookViewId="0">
      <selection activeCell="Q109" sqref="Q109:U109"/>
    </sheetView>
  </sheetViews>
  <sheetFormatPr baseColWidth="10" defaultColWidth="11.453125" defaultRowHeight="12.5" x14ac:dyDescent="0.35"/>
  <cols>
    <col min="1" max="1" width="5.81640625" style="30" bestFit="1" customWidth="1"/>
    <col min="2" max="2" width="28.6328125" style="30" bestFit="1" customWidth="1"/>
    <col min="3" max="3" width="7.36328125" style="31" bestFit="1" customWidth="1"/>
    <col min="4" max="4" width="31.1796875" style="30" bestFit="1" customWidth="1"/>
    <col min="5" max="5" width="13.1796875" style="30" customWidth="1"/>
    <col min="6" max="6" width="8.6328125" style="31" customWidth="1"/>
    <col min="7" max="14" width="8.6328125" style="30" customWidth="1"/>
    <col min="15" max="15" width="8.453125" style="30" customWidth="1"/>
    <col min="16" max="17" width="10" style="30" customWidth="1"/>
    <col min="18" max="21" width="8.6328125" style="30" customWidth="1"/>
    <col min="22" max="23" width="10" style="30" customWidth="1"/>
    <col min="24" max="25" width="8.6328125" style="30" customWidth="1"/>
    <col min="26" max="26" width="7.1796875" style="30" bestFit="1" customWidth="1"/>
    <col min="27" max="27" width="8.81640625" style="30" bestFit="1" customWidth="1"/>
    <col min="28" max="29" width="8.6328125" style="30" customWidth="1"/>
    <col min="30" max="30" width="7.1796875" style="30" customWidth="1"/>
    <col min="31" max="31" width="10" style="30" customWidth="1"/>
    <col min="32" max="32" width="7.1796875" style="30" customWidth="1"/>
    <col min="33" max="33" width="10" style="30" customWidth="1"/>
    <col min="34" max="34" width="7.1796875" style="30" customWidth="1"/>
    <col min="35" max="35" width="8.81640625" style="30" bestFit="1" customWidth="1"/>
    <col min="36" max="36" width="7.1796875" style="30" customWidth="1"/>
    <col min="37" max="37" width="8.81640625" style="30" bestFit="1" customWidth="1"/>
    <col min="38" max="38" width="7.1796875" style="30" bestFit="1" customWidth="1"/>
    <col min="39" max="39" width="8.81640625" style="30" bestFit="1" customWidth="1"/>
    <col min="40" max="40" width="7.1796875" style="30" bestFit="1" customWidth="1"/>
    <col min="41" max="41" width="8.81640625" style="30" bestFit="1" customWidth="1"/>
    <col min="42" max="42" width="8.1796875" style="30" customWidth="1"/>
    <col min="43" max="43" width="9.36328125" style="30" hidden="1" customWidth="1"/>
    <col min="44" max="44" width="4.6328125" style="30" hidden="1" customWidth="1"/>
    <col min="45" max="46" width="8.1796875" style="30" hidden="1" customWidth="1"/>
    <col min="47" max="47" width="3.1796875" style="30" customWidth="1"/>
    <col min="48" max="16384" width="11.453125" style="30"/>
  </cols>
  <sheetData>
    <row r="1" spans="1:42" s="20" customFormat="1" ht="16.5" hidden="1" x14ac:dyDescent="0.35">
      <c r="A1" s="41">
        <v>20</v>
      </c>
      <c r="B1" s="42"/>
      <c r="C1" s="63"/>
      <c r="D1" s="43"/>
      <c r="E1" s="76"/>
      <c r="F1" s="44"/>
      <c r="G1" s="45"/>
      <c r="H1" s="44"/>
      <c r="I1" s="45"/>
      <c r="J1" s="44"/>
      <c r="K1" s="45"/>
      <c r="L1" s="44"/>
      <c r="M1" s="45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1">
        <v>20</v>
      </c>
    </row>
    <row r="2" spans="1:42" s="20" customFormat="1" ht="16.5" hidden="1" x14ac:dyDescent="0.35">
      <c r="A2" s="47">
        <v>21</v>
      </c>
      <c r="B2" s="48"/>
      <c r="C2" s="64"/>
      <c r="D2" s="49"/>
      <c r="E2" s="77"/>
      <c r="F2" s="50"/>
      <c r="G2" s="51"/>
      <c r="H2" s="50"/>
      <c r="I2" s="51"/>
      <c r="J2" s="50"/>
      <c r="K2" s="51"/>
      <c r="L2" s="50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47">
        <v>21</v>
      </c>
    </row>
    <row r="3" spans="1:42" s="20" customFormat="1" ht="16.5" hidden="1" x14ac:dyDescent="0.35">
      <c r="A3" s="47">
        <v>22</v>
      </c>
      <c r="B3" s="48"/>
      <c r="C3" s="64"/>
      <c r="D3" s="49"/>
      <c r="E3" s="77"/>
      <c r="F3" s="50"/>
      <c r="G3" s="51"/>
      <c r="H3" s="50"/>
      <c r="I3" s="51"/>
      <c r="J3" s="50"/>
      <c r="K3" s="51"/>
      <c r="L3" s="50"/>
      <c r="M3" s="5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47">
        <v>22</v>
      </c>
    </row>
    <row r="4" spans="1:42" s="20" customFormat="1" ht="16.5" hidden="1" x14ac:dyDescent="0.35">
      <c r="A4" s="47">
        <v>23</v>
      </c>
      <c r="B4" s="48"/>
      <c r="C4" s="64"/>
      <c r="D4" s="49"/>
      <c r="E4" s="77"/>
      <c r="F4" s="50"/>
      <c r="G4" s="51"/>
      <c r="H4" s="50"/>
      <c r="I4" s="51"/>
      <c r="J4" s="50"/>
      <c r="K4" s="51"/>
      <c r="L4" s="50"/>
      <c r="M4" s="51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47">
        <v>23</v>
      </c>
    </row>
    <row r="5" spans="1:42" s="20" customFormat="1" ht="16.5" hidden="1" x14ac:dyDescent="0.35">
      <c r="A5" s="47">
        <v>24</v>
      </c>
      <c r="B5" s="48"/>
      <c r="C5" s="64"/>
      <c r="D5" s="49"/>
      <c r="E5" s="77"/>
      <c r="F5" s="50"/>
      <c r="G5" s="51"/>
      <c r="H5" s="50"/>
      <c r="I5" s="51"/>
      <c r="J5" s="50"/>
      <c r="K5" s="51"/>
      <c r="L5" s="50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47">
        <v>24</v>
      </c>
    </row>
    <row r="6" spans="1:42" s="20" customFormat="1" ht="16.5" hidden="1" x14ac:dyDescent="0.35">
      <c r="A6" s="47">
        <v>25</v>
      </c>
      <c r="B6" s="48"/>
      <c r="C6" s="64"/>
      <c r="D6" s="49"/>
      <c r="E6" s="77"/>
      <c r="F6" s="50"/>
      <c r="G6" s="51"/>
      <c r="H6" s="50"/>
      <c r="I6" s="51"/>
      <c r="J6" s="50"/>
      <c r="K6" s="51"/>
      <c r="L6" s="50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47">
        <v>25</v>
      </c>
    </row>
    <row r="7" spans="1:42" s="20" customFormat="1" ht="16.5" hidden="1" x14ac:dyDescent="0.35">
      <c r="A7" s="47">
        <v>26</v>
      </c>
      <c r="B7" s="48"/>
      <c r="C7" s="64"/>
      <c r="D7" s="49"/>
      <c r="E7" s="77"/>
      <c r="F7" s="50"/>
      <c r="G7" s="51"/>
      <c r="H7" s="50"/>
      <c r="I7" s="51"/>
      <c r="J7" s="50"/>
      <c r="K7" s="51"/>
      <c r="L7" s="50"/>
      <c r="M7" s="51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47">
        <v>26</v>
      </c>
    </row>
    <row r="8" spans="1:42" s="20" customFormat="1" ht="16.5" hidden="1" x14ac:dyDescent="0.35">
      <c r="A8" s="47">
        <v>27</v>
      </c>
      <c r="B8" s="48"/>
      <c r="C8" s="64"/>
      <c r="D8" s="49"/>
      <c r="E8" s="77"/>
      <c r="F8" s="50"/>
      <c r="G8" s="51"/>
      <c r="H8" s="50"/>
      <c r="I8" s="51"/>
      <c r="J8" s="50"/>
      <c r="K8" s="51"/>
      <c r="L8" s="50"/>
      <c r="M8" s="51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47">
        <v>27</v>
      </c>
    </row>
    <row r="9" spans="1:42" s="20" customFormat="1" ht="16.5" hidden="1" x14ac:dyDescent="0.35">
      <c r="A9" s="47">
        <v>28</v>
      </c>
      <c r="B9" s="48"/>
      <c r="C9" s="64"/>
      <c r="D9" s="49"/>
      <c r="E9" s="77"/>
      <c r="F9" s="50"/>
      <c r="G9" s="51"/>
      <c r="H9" s="50"/>
      <c r="I9" s="51"/>
      <c r="J9" s="50"/>
      <c r="K9" s="51"/>
      <c r="L9" s="50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47">
        <v>28</v>
      </c>
    </row>
    <row r="10" spans="1:42" s="20" customFormat="1" ht="16.5" hidden="1" x14ac:dyDescent="0.35">
      <c r="A10" s="47">
        <v>29</v>
      </c>
      <c r="B10" s="48"/>
      <c r="C10" s="64"/>
      <c r="D10" s="49"/>
      <c r="E10" s="77"/>
      <c r="F10" s="50"/>
      <c r="G10" s="51"/>
      <c r="H10" s="50"/>
      <c r="I10" s="51"/>
      <c r="J10" s="50"/>
      <c r="K10" s="51"/>
      <c r="L10" s="50"/>
      <c r="M10" s="51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47">
        <v>29</v>
      </c>
    </row>
    <row r="11" spans="1:42" s="20" customFormat="1" ht="16.5" hidden="1" x14ac:dyDescent="0.35">
      <c r="A11" s="47">
        <v>30</v>
      </c>
      <c r="B11" s="48"/>
      <c r="C11" s="64"/>
      <c r="D11" s="49"/>
      <c r="E11" s="77"/>
      <c r="F11" s="50"/>
      <c r="G11" s="51"/>
      <c r="H11" s="50"/>
      <c r="I11" s="51"/>
      <c r="J11" s="50"/>
      <c r="K11" s="51"/>
      <c r="L11" s="50"/>
      <c r="M11" s="51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47">
        <v>30</v>
      </c>
    </row>
    <row r="12" spans="1:42" s="20" customFormat="1" ht="16.5" hidden="1" x14ac:dyDescent="0.35">
      <c r="A12" s="47">
        <v>31</v>
      </c>
      <c r="B12" s="48"/>
      <c r="C12" s="64"/>
      <c r="D12" s="49"/>
      <c r="E12" s="77"/>
      <c r="F12" s="50"/>
      <c r="G12" s="51"/>
      <c r="H12" s="50"/>
      <c r="I12" s="51"/>
      <c r="J12" s="50"/>
      <c r="K12" s="51"/>
      <c r="L12" s="50"/>
      <c r="M12" s="51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47">
        <v>31</v>
      </c>
    </row>
    <row r="13" spans="1:42" s="20" customFormat="1" ht="16.5" hidden="1" x14ac:dyDescent="0.35">
      <c r="A13" s="47">
        <v>32</v>
      </c>
      <c r="B13" s="48"/>
      <c r="C13" s="64"/>
      <c r="D13" s="49"/>
      <c r="E13" s="77"/>
      <c r="F13" s="50"/>
      <c r="G13" s="51"/>
      <c r="H13" s="50"/>
      <c r="I13" s="51"/>
      <c r="J13" s="50"/>
      <c r="K13" s="51"/>
      <c r="L13" s="50"/>
      <c r="M13" s="51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47">
        <v>32</v>
      </c>
    </row>
    <row r="14" spans="1:42" s="20" customFormat="1" ht="16.5" hidden="1" x14ac:dyDescent="0.35">
      <c r="A14" s="47">
        <v>33</v>
      </c>
      <c r="B14" s="48"/>
      <c r="C14" s="64"/>
      <c r="D14" s="49"/>
      <c r="E14" s="77"/>
      <c r="F14" s="50"/>
      <c r="G14" s="51"/>
      <c r="H14" s="50"/>
      <c r="I14" s="51"/>
      <c r="J14" s="50"/>
      <c r="K14" s="51"/>
      <c r="L14" s="50"/>
      <c r="M14" s="51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47">
        <v>33</v>
      </c>
    </row>
    <row r="15" spans="1:42" s="20" customFormat="1" ht="16.5" hidden="1" x14ac:dyDescent="0.35">
      <c r="A15" s="47">
        <v>34</v>
      </c>
      <c r="B15" s="48"/>
      <c r="C15" s="64"/>
      <c r="D15" s="49"/>
      <c r="E15" s="77"/>
      <c r="F15" s="50"/>
      <c r="G15" s="51"/>
      <c r="H15" s="50"/>
      <c r="I15" s="51"/>
      <c r="J15" s="50"/>
      <c r="K15" s="51"/>
      <c r="L15" s="50"/>
      <c r="M15" s="51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47">
        <v>34</v>
      </c>
    </row>
    <row r="16" spans="1:42" s="20" customFormat="1" ht="16.5" hidden="1" x14ac:dyDescent="0.35">
      <c r="A16" s="47">
        <v>35</v>
      </c>
      <c r="B16" s="48"/>
      <c r="C16" s="64"/>
      <c r="D16" s="49"/>
      <c r="E16" s="77"/>
      <c r="F16" s="50"/>
      <c r="G16" s="51"/>
      <c r="H16" s="50"/>
      <c r="I16" s="51"/>
      <c r="J16" s="50"/>
      <c r="K16" s="51"/>
      <c r="L16" s="50"/>
      <c r="M16" s="51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47">
        <v>35</v>
      </c>
    </row>
    <row r="17" spans="1:42" s="20" customFormat="1" ht="16.5" hidden="1" x14ac:dyDescent="0.35">
      <c r="A17" s="47">
        <v>36</v>
      </c>
      <c r="B17" s="48"/>
      <c r="C17" s="64"/>
      <c r="D17" s="49"/>
      <c r="E17" s="77"/>
      <c r="F17" s="50"/>
      <c r="G17" s="51"/>
      <c r="H17" s="50"/>
      <c r="I17" s="51"/>
      <c r="J17" s="50"/>
      <c r="K17" s="51"/>
      <c r="L17" s="50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47">
        <v>36</v>
      </c>
    </row>
    <row r="18" spans="1:42" s="20" customFormat="1" ht="16.5" hidden="1" x14ac:dyDescent="0.35">
      <c r="A18" s="47">
        <v>37</v>
      </c>
      <c r="B18" s="48"/>
      <c r="C18" s="64"/>
      <c r="D18" s="49"/>
      <c r="E18" s="77"/>
      <c r="F18" s="50"/>
      <c r="G18" s="51"/>
      <c r="H18" s="50"/>
      <c r="I18" s="51"/>
      <c r="J18" s="50"/>
      <c r="K18" s="51"/>
      <c r="L18" s="50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47">
        <v>37</v>
      </c>
    </row>
    <row r="19" spans="1:42" s="20" customFormat="1" ht="16.5" hidden="1" x14ac:dyDescent="0.35">
      <c r="A19" s="47">
        <v>38</v>
      </c>
      <c r="B19" s="48"/>
      <c r="C19" s="64"/>
      <c r="D19" s="49"/>
      <c r="E19" s="77"/>
      <c r="F19" s="50"/>
      <c r="G19" s="51"/>
      <c r="H19" s="50"/>
      <c r="I19" s="51"/>
      <c r="J19" s="50"/>
      <c r="K19" s="51"/>
      <c r="L19" s="50"/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47">
        <v>38</v>
      </c>
    </row>
    <row r="20" spans="1:42" s="20" customFormat="1" ht="16.5" hidden="1" x14ac:dyDescent="0.35">
      <c r="A20" s="47">
        <v>39</v>
      </c>
      <c r="B20" s="48"/>
      <c r="C20" s="64"/>
      <c r="D20" s="49"/>
      <c r="E20" s="77"/>
      <c r="F20" s="50"/>
      <c r="G20" s="51"/>
      <c r="H20" s="50"/>
      <c r="I20" s="51"/>
      <c r="J20" s="50"/>
      <c r="K20" s="51"/>
      <c r="L20" s="50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47">
        <v>39</v>
      </c>
    </row>
    <row r="21" spans="1:42" s="20" customFormat="1" ht="16.5" hidden="1" x14ac:dyDescent="0.35">
      <c r="A21" s="47">
        <v>40</v>
      </c>
      <c r="B21" s="48"/>
      <c r="C21" s="64"/>
      <c r="D21" s="49"/>
      <c r="E21" s="77"/>
      <c r="F21" s="50"/>
      <c r="G21" s="51"/>
      <c r="H21" s="50"/>
      <c r="I21" s="51"/>
      <c r="J21" s="50"/>
      <c r="K21" s="51"/>
      <c r="L21" s="50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7">
        <v>40</v>
      </c>
    </row>
    <row r="22" spans="1:42" s="20" customFormat="1" ht="16.5" hidden="1" x14ac:dyDescent="0.35">
      <c r="A22" s="47">
        <v>41</v>
      </c>
      <c r="B22" s="48"/>
      <c r="C22" s="64"/>
      <c r="D22" s="49"/>
      <c r="E22" s="77"/>
      <c r="F22" s="50"/>
      <c r="G22" s="51"/>
      <c r="H22" s="50"/>
      <c r="I22" s="51"/>
      <c r="J22" s="50"/>
      <c r="K22" s="51"/>
      <c r="L22" s="50"/>
      <c r="M22" s="5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47">
        <v>41</v>
      </c>
    </row>
    <row r="23" spans="1:42" s="20" customFormat="1" ht="16.5" hidden="1" x14ac:dyDescent="0.35">
      <c r="A23" s="47">
        <v>42</v>
      </c>
      <c r="B23" s="48"/>
      <c r="C23" s="64"/>
      <c r="D23" s="49"/>
      <c r="E23" s="77"/>
      <c r="F23" s="50"/>
      <c r="G23" s="51"/>
      <c r="H23" s="50"/>
      <c r="I23" s="51"/>
      <c r="J23" s="50"/>
      <c r="K23" s="51"/>
      <c r="L23" s="50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47">
        <v>42</v>
      </c>
    </row>
    <row r="24" spans="1:42" s="20" customFormat="1" ht="16.5" hidden="1" x14ac:dyDescent="0.35">
      <c r="A24" s="47">
        <v>43</v>
      </c>
      <c r="B24" s="48"/>
      <c r="C24" s="64"/>
      <c r="D24" s="49"/>
      <c r="E24" s="77"/>
      <c r="F24" s="50"/>
      <c r="G24" s="51"/>
      <c r="H24" s="50"/>
      <c r="I24" s="51"/>
      <c r="J24" s="50"/>
      <c r="K24" s="51"/>
      <c r="L24" s="50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47">
        <v>43</v>
      </c>
    </row>
    <row r="25" spans="1:42" s="20" customFormat="1" ht="16.5" hidden="1" x14ac:dyDescent="0.35">
      <c r="A25" s="47">
        <v>44</v>
      </c>
      <c r="B25" s="48"/>
      <c r="C25" s="64"/>
      <c r="D25" s="49"/>
      <c r="E25" s="77"/>
      <c r="F25" s="50"/>
      <c r="G25" s="51"/>
      <c r="H25" s="50"/>
      <c r="I25" s="51"/>
      <c r="J25" s="50"/>
      <c r="K25" s="51"/>
      <c r="L25" s="50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47">
        <v>44</v>
      </c>
    </row>
    <row r="26" spans="1:42" s="20" customFormat="1" ht="17" hidden="1" thickBot="1" x14ac:dyDescent="0.4">
      <c r="A26" s="47">
        <v>45</v>
      </c>
      <c r="B26" s="53"/>
      <c r="C26" s="65"/>
      <c r="D26" s="54"/>
      <c r="E26" s="78"/>
      <c r="F26" s="50"/>
      <c r="G26" s="51"/>
      <c r="H26" s="50"/>
      <c r="I26" s="51"/>
      <c r="J26" s="50"/>
      <c r="K26" s="51"/>
      <c r="L26" s="50"/>
      <c r="M26" s="51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47">
        <v>45</v>
      </c>
    </row>
    <row r="27" spans="1:42" s="20" customFormat="1" ht="16.5" hidden="1" x14ac:dyDescent="0.35">
      <c r="C27" s="21"/>
      <c r="F27" s="55">
        <f t="shared" ref="F27:M27" si="0">SUM(F1:F26)</f>
        <v>0</v>
      </c>
      <c r="G27" s="56">
        <f t="shared" si="0"/>
        <v>0</v>
      </c>
      <c r="H27" s="55">
        <f t="shared" si="0"/>
        <v>0</v>
      </c>
      <c r="I27" s="56">
        <f t="shared" si="0"/>
        <v>0</v>
      </c>
      <c r="J27" s="55">
        <f t="shared" si="0"/>
        <v>0</v>
      </c>
      <c r="K27" s="56">
        <f t="shared" si="0"/>
        <v>0</v>
      </c>
      <c r="L27" s="55">
        <f t="shared" si="0"/>
        <v>0</v>
      </c>
      <c r="M27" s="56">
        <f t="shared" si="0"/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</row>
    <row r="28" spans="1:42" s="20" customFormat="1" ht="16.5" hidden="1" x14ac:dyDescent="0.35">
      <c r="C28" s="21"/>
      <c r="D28" s="21"/>
      <c r="E28" s="21"/>
      <c r="F28" s="21"/>
      <c r="G28" s="57"/>
      <c r="H28" s="21"/>
      <c r="I28" s="57"/>
      <c r="J28" s="21"/>
      <c r="K28" s="57"/>
      <c r="L28" s="21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</row>
    <row r="29" spans="1:42" s="20" customFormat="1" ht="16.5" hidden="1" x14ac:dyDescent="0.35">
      <c r="C29" s="21"/>
      <c r="D29" s="21"/>
      <c r="E29" s="21"/>
      <c r="F29" s="21"/>
      <c r="G29" s="57"/>
      <c r="H29" s="21"/>
      <c r="I29" s="57"/>
      <c r="J29" s="21"/>
      <c r="K29" s="57"/>
      <c r="L29" s="21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</row>
    <row r="30" spans="1:42" s="20" customFormat="1" ht="16.5" hidden="1" x14ac:dyDescent="0.35">
      <c r="C30" s="21"/>
      <c r="D30" s="21"/>
      <c r="E30" s="21"/>
      <c r="F30" s="21"/>
      <c r="G30" s="57"/>
      <c r="H30" s="21"/>
      <c r="I30" s="57"/>
      <c r="J30" s="21"/>
      <c r="K30" s="57"/>
      <c r="L30" s="21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</row>
    <row r="31" spans="1:42" s="20" customFormat="1" ht="16.5" hidden="1" x14ac:dyDescent="0.35">
      <c r="C31" s="21"/>
      <c r="D31" s="21"/>
      <c r="E31" s="21"/>
      <c r="F31" s="21"/>
      <c r="G31" s="57"/>
      <c r="H31" s="21"/>
      <c r="I31" s="57"/>
      <c r="J31" s="21"/>
      <c r="K31" s="57"/>
      <c r="L31" s="21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</row>
    <row r="32" spans="1:42" s="20" customFormat="1" ht="16.5" hidden="1" x14ac:dyDescent="0.35">
      <c r="C32" s="21"/>
      <c r="D32" s="21"/>
      <c r="E32" s="21"/>
      <c r="F32" s="21"/>
      <c r="G32" s="57"/>
      <c r="H32" s="21"/>
      <c r="I32" s="57"/>
      <c r="J32" s="21"/>
      <c r="K32" s="57"/>
      <c r="L32" s="21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6" s="20" customFormat="1" ht="16.5" hidden="1" x14ac:dyDescent="0.35">
      <c r="C33" s="21"/>
      <c r="D33" s="21"/>
      <c r="E33" s="21"/>
      <c r="F33" s="21"/>
      <c r="G33" s="57"/>
      <c r="H33" s="21"/>
      <c r="I33" s="57"/>
      <c r="J33" s="21"/>
      <c r="K33" s="57"/>
      <c r="L33" s="21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6" s="20" customFormat="1" ht="16.5" hidden="1" x14ac:dyDescent="0.35">
      <c r="C34" s="21"/>
      <c r="D34" s="21"/>
      <c r="E34" s="21"/>
      <c r="F34" s="21"/>
      <c r="G34" s="57"/>
      <c r="H34" s="21"/>
      <c r="I34" s="57"/>
      <c r="J34" s="21"/>
      <c r="K34" s="57"/>
      <c r="L34" s="21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</row>
    <row r="35" spans="1:46" s="20" customFormat="1" ht="16.5" hidden="1" x14ac:dyDescent="0.35">
      <c r="C35" s="21"/>
      <c r="D35" s="21"/>
      <c r="E35" s="21"/>
      <c r="F35" s="21"/>
      <c r="G35" s="57"/>
      <c r="H35" s="21"/>
      <c r="I35" s="57"/>
      <c r="J35" s="21"/>
      <c r="K35" s="57"/>
      <c r="L35" s="21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</row>
    <row r="36" spans="1:46" s="20" customFormat="1" ht="16.5" hidden="1" x14ac:dyDescent="0.35">
      <c r="C36" s="21"/>
      <c r="D36" s="21"/>
      <c r="E36" s="21"/>
      <c r="F36" s="21"/>
      <c r="G36" s="57"/>
      <c r="H36" s="21"/>
      <c r="I36" s="57"/>
      <c r="J36" s="21"/>
      <c r="K36" s="57"/>
      <c r="L36" s="21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</row>
    <row r="37" spans="1:46" s="37" customFormat="1" ht="45" x14ac:dyDescent="0.35">
      <c r="A37" s="727" t="s">
        <v>0</v>
      </c>
      <c r="B37" s="728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728"/>
      <c r="W37" s="728"/>
      <c r="X37" s="728"/>
      <c r="Y37" s="728"/>
      <c r="Z37" s="728"/>
      <c r="AA37" s="728"/>
      <c r="AB37" s="728"/>
      <c r="AC37" s="728"/>
      <c r="AD37" s="728"/>
      <c r="AE37" s="728"/>
      <c r="AF37" s="728"/>
      <c r="AG37" s="728"/>
      <c r="AH37" s="728"/>
      <c r="AI37" s="728"/>
      <c r="AJ37" s="728"/>
      <c r="AK37" s="728"/>
      <c r="AL37" s="144"/>
      <c r="AM37" s="144"/>
      <c r="AN37" s="144"/>
      <c r="AO37" s="144"/>
      <c r="AP37" s="144"/>
    </row>
    <row r="38" spans="1:46" s="20" customFormat="1" ht="16.5" x14ac:dyDescent="0.35">
      <c r="C38" s="21"/>
      <c r="F38" s="21"/>
    </row>
    <row r="39" spans="1:46" s="38" customFormat="1" ht="34" customHeight="1" x14ac:dyDescent="0.35">
      <c r="A39" s="756" t="s">
        <v>341</v>
      </c>
      <c r="B39" s="757"/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7"/>
      <c r="AB39" s="757"/>
      <c r="AC39" s="757"/>
      <c r="AD39" s="757"/>
      <c r="AE39" s="757"/>
      <c r="AF39" s="757"/>
      <c r="AG39" s="757"/>
      <c r="AH39" s="757"/>
      <c r="AI39" s="757"/>
      <c r="AJ39" s="757"/>
      <c r="AK39" s="757"/>
      <c r="AL39" s="402"/>
      <c r="AM39" s="402"/>
      <c r="AN39" s="402"/>
      <c r="AO39" s="402"/>
      <c r="AP39" s="402"/>
    </row>
    <row r="40" spans="1:46" s="20" customFormat="1" ht="16.5" x14ac:dyDescent="0.35">
      <c r="C40" s="21"/>
      <c r="F40" s="21"/>
    </row>
    <row r="41" spans="1:46" s="20" customFormat="1" ht="48" customHeight="1" thickBot="1" x14ac:dyDescent="0.4">
      <c r="A41" s="758" t="s">
        <v>1</v>
      </c>
      <c r="B41" s="743"/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743"/>
      <c r="Y41" s="743"/>
      <c r="Z41" s="743"/>
      <c r="AA41" s="743"/>
      <c r="AB41" s="743"/>
      <c r="AC41" s="743"/>
      <c r="AD41" s="743"/>
      <c r="AE41" s="743"/>
      <c r="AF41" s="743"/>
      <c r="AG41" s="743"/>
      <c r="AH41" s="743"/>
      <c r="AI41" s="743"/>
      <c r="AJ41" s="743"/>
      <c r="AK41" s="743"/>
      <c r="AL41" s="743"/>
      <c r="AM41" s="743"/>
      <c r="AN41" s="743"/>
      <c r="AO41" s="743"/>
      <c r="AP41" s="23"/>
    </row>
    <row r="42" spans="1:46" s="20" customFormat="1" ht="31" customHeight="1" thickBot="1" x14ac:dyDescent="0.4">
      <c r="C42" s="21"/>
      <c r="F42" s="721" t="s">
        <v>355</v>
      </c>
      <c r="G42" s="722"/>
      <c r="H42" s="721">
        <v>45004</v>
      </c>
      <c r="I42" s="722"/>
      <c r="J42" s="721">
        <v>45018</v>
      </c>
      <c r="K42" s="722"/>
      <c r="L42" s="721">
        <v>45032</v>
      </c>
      <c r="M42" s="722"/>
      <c r="N42" s="721">
        <v>45053</v>
      </c>
      <c r="O42" s="722"/>
      <c r="P42" s="721">
        <v>45074</v>
      </c>
      <c r="Q42" s="722"/>
      <c r="R42" s="721">
        <v>45088</v>
      </c>
      <c r="S42" s="722"/>
      <c r="T42" s="721">
        <v>45102</v>
      </c>
      <c r="U42" s="722"/>
      <c r="V42" s="721">
        <v>45116</v>
      </c>
      <c r="W42" s="722"/>
      <c r="X42" s="721">
        <v>45132</v>
      </c>
      <c r="Y42" s="722"/>
      <c r="Z42" s="721">
        <v>45159</v>
      </c>
      <c r="AA42" s="722"/>
      <c r="AB42" s="719">
        <v>45186</v>
      </c>
      <c r="AC42" s="720"/>
      <c r="AD42" s="719">
        <v>45200</v>
      </c>
      <c r="AE42" s="720"/>
      <c r="AF42" s="721">
        <v>45215</v>
      </c>
      <c r="AG42" s="722"/>
      <c r="AH42" s="721">
        <v>45242</v>
      </c>
      <c r="AI42" s="722"/>
      <c r="AJ42" s="719">
        <v>45250</v>
      </c>
      <c r="AK42" s="720"/>
      <c r="AL42" s="719">
        <v>45256</v>
      </c>
      <c r="AM42" s="720"/>
      <c r="AN42" s="719">
        <v>45270</v>
      </c>
      <c r="AO42" s="720"/>
    </row>
    <row r="43" spans="1:46" s="20" customFormat="1" ht="16.5" customHeight="1" x14ac:dyDescent="0.35">
      <c r="A43" s="786" t="s">
        <v>341</v>
      </c>
      <c r="B43" s="787"/>
      <c r="C43" s="787"/>
      <c r="D43" s="787"/>
      <c r="E43" s="788"/>
      <c r="F43" s="715" t="s">
        <v>333</v>
      </c>
      <c r="G43" s="723"/>
      <c r="H43" s="715" t="s">
        <v>371</v>
      </c>
      <c r="I43" s="723"/>
      <c r="J43" s="715" t="s">
        <v>405</v>
      </c>
      <c r="K43" s="723"/>
      <c r="L43" s="715" t="s">
        <v>416</v>
      </c>
      <c r="M43" s="723"/>
      <c r="N43" s="715" t="s">
        <v>425</v>
      </c>
      <c r="O43" s="723"/>
      <c r="P43" s="715" t="s">
        <v>431</v>
      </c>
      <c r="Q43" s="723"/>
      <c r="R43" s="715" t="s">
        <v>454</v>
      </c>
      <c r="S43" s="723"/>
      <c r="T43" s="715" t="s">
        <v>470</v>
      </c>
      <c r="U43" s="723"/>
      <c r="V43" s="715" t="s">
        <v>486</v>
      </c>
      <c r="W43" s="723"/>
      <c r="X43" s="715" t="s">
        <v>491</v>
      </c>
      <c r="Y43" s="723"/>
      <c r="Z43" s="715" t="s">
        <v>514</v>
      </c>
      <c r="AA43" s="723"/>
      <c r="AB43" s="715" t="s">
        <v>522</v>
      </c>
      <c r="AC43" s="723"/>
      <c r="AD43" s="715" t="s">
        <v>532</v>
      </c>
      <c r="AE43" s="723"/>
      <c r="AF43" s="715" t="s">
        <v>541</v>
      </c>
      <c r="AG43" s="716"/>
      <c r="AH43" s="715" t="s">
        <v>580</v>
      </c>
      <c r="AI43" s="716"/>
      <c r="AJ43" s="715" t="s">
        <v>581</v>
      </c>
      <c r="AK43" s="716"/>
      <c r="AL43" s="715" t="s">
        <v>590</v>
      </c>
      <c r="AM43" s="716"/>
      <c r="AN43" s="715" t="s">
        <v>583</v>
      </c>
      <c r="AO43" s="716"/>
      <c r="AP43" s="744" t="s">
        <v>130</v>
      </c>
    </row>
    <row r="44" spans="1:46" s="20" customFormat="1" ht="51" customHeight="1" thickBot="1" x14ac:dyDescent="0.4">
      <c r="A44" s="789"/>
      <c r="B44" s="790"/>
      <c r="C44" s="790"/>
      <c r="D44" s="790"/>
      <c r="E44" s="791"/>
      <c r="F44" s="717"/>
      <c r="G44" s="726"/>
      <c r="H44" s="724"/>
      <c r="I44" s="725"/>
      <c r="J44" s="717"/>
      <c r="K44" s="726"/>
      <c r="L44" s="717"/>
      <c r="M44" s="726"/>
      <c r="N44" s="717"/>
      <c r="O44" s="726"/>
      <c r="P44" s="717"/>
      <c r="Q44" s="726"/>
      <c r="R44" s="724"/>
      <c r="S44" s="725"/>
      <c r="T44" s="717"/>
      <c r="U44" s="726"/>
      <c r="V44" s="717"/>
      <c r="W44" s="726"/>
      <c r="X44" s="717"/>
      <c r="Y44" s="726"/>
      <c r="Z44" s="717"/>
      <c r="AA44" s="726"/>
      <c r="AB44" s="724"/>
      <c r="AC44" s="725"/>
      <c r="AD44" s="724"/>
      <c r="AE44" s="725"/>
      <c r="AF44" s="717"/>
      <c r="AG44" s="718"/>
      <c r="AH44" s="717"/>
      <c r="AI44" s="718"/>
      <c r="AJ44" s="717"/>
      <c r="AK44" s="718"/>
      <c r="AL44" s="717"/>
      <c r="AM44" s="718"/>
      <c r="AN44" s="717"/>
      <c r="AO44" s="718"/>
      <c r="AP44" s="745"/>
    </row>
    <row r="45" spans="1:46" s="20" customFormat="1" ht="27" customHeight="1" thickBot="1" x14ac:dyDescent="0.4">
      <c r="A45" s="66" t="s">
        <v>295</v>
      </c>
      <c r="B45" s="319" t="s">
        <v>2</v>
      </c>
      <c r="C45" s="319" t="s">
        <v>172</v>
      </c>
      <c r="D45" s="319" t="s">
        <v>3</v>
      </c>
      <c r="E45" s="319" t="s">
        <v>4</v>
      </c>
      <c r="F45" s="116" t="s">
        <v>5</v>
      </c>
      <c r="G45" s="581" t="s">
        <v>6</v>
      </c>
      <c r="H45" s="122" t="s">
        <v>5</v>
      </c>
      <c r="I45" s="581" t="s">
        <v>6</v>
      </c>
      <c r="J45" s="122" t="s">
        <v>5</v>
      </c>
      <c r="K45" s="581" t="s">
        <v>6</v>
      </c>
      <c r="L45" s="122" t="s">
        <v>5</v>
      </c>
      <c r="M45" s="581" t="s">
        <v>6</v>
      </c>
      <c r="N45" s="122" t="s">
        <v>5</v>
      </c>
      <c r="O45" s="581" t="s">
        <v>6</v>
      </c>
      <c r="P45" s="122" t="s">
        <v>5</v>
      </c>
      <c r="Q45" s="581" t="s">
        <v>6</v>
      </c>
      <c r="R45" s="122" t="s">
        <v>5</v>
      </c>
      <c r="S45" s="581" t="s">
        <v>6</v>
      </c>
      <c r="T45" s="122" t="s">
        <v>5</v>
      </c>
      <c r="U45" s="581" t="s">
        <v>6</v>
      </c>
      <c r="V45" s="122" t="s">
        <v>5</v>
      </c>
      <c r="W45" s="581" t="s">
        <v>6</v>
      </c>
      <c r="X45" s="122" t="s">
        <v>5</v>
      </c>
      <c r="Y45" s="581" t="s">
        <v>6</v>
      </c>
      <c r="Z45" s="122" t="s">
        <v>5</v>
      </c>
      <c r="AA45" s="581" t="s">
        <v>6</v>
      </c>
      <c r="AB45" s="122" t="s">
        <v>5</v>
      </c>
      <c r="AC45" s="581" t="s">
        <v>6</v>
      </c>
      <c r="AD45" s="122" t="s">
        <v>5</v>
      </c>
      <c r="AE45" s="581" t="s">
        <v>6</v>
      </c>
      <c r="AF45" s="122" t="s">
        <v>5</v>
      </c>
      <c r="AG45" s="581" t="s">
        <v>6</v>
      </c>
      <c r="AH45" s="122" t="s">
        <v>5</v>
      </c>
      <c r="AI45" s="581" t="s">
        <v>6</v>
      </c>
      <c r="AJ45" s="116" t="s">
        <v>5</v>
      </c>
      <c r="AK45" s="320" t="s">
        <v>6</v>
      </c>
      <c r="AL45" s="116" t="s">
        <v>5</v>
      </c>
      <c r="AM45" s="320" t="s">
        <v>6</v>
      </c>
      <c r="AN45" s="116" t="s">
        <v>5</v>
      </c>
      <c r="AO45" s="320" t="s">
        <v>6</v>
      </c>
      <c r="AP45" s="746"/>
      <c r="AQ45" s="359" t="s">
        <v>184</v>
      </c>
      <c r="AR45" s="371" t="s">
        <v>412</v>
      </c>
      <c r="AS45" s="372">
        <v>0.25</v>
      </c>
      <c r="AT45" s="373" t="s">
        <v>317</v>
      </c>
    </row>
    <row r="46" spans="1:46" s="59" customFormat="1" ht="20.25" customHeight="1" x14ac:dyDescent="0.35">
      <c r="A46" s="58">
        <v>1</v>
      </c>
      <c r="B46" s="27" t="s">
        <v>114</v>
      </c>
      <c r="C46" s="61">
        <v>2008</v>
      </c>
      <c r="D46" s="253" t="s">
        <v>121</v>
      </c>
      <c r="E46" s="318">
        <f>G46+I46+K46+M46+O46+Q46+S46+U46+W46+Y46+AA46+AC46+AE46+AG46+AI46+AK46+AM46+AO46-O46</f>
        <v>587.5</v>
      </c>
      <c r="F46" s="261">
        <v>156</v>
      </c>
      <c r="G46" s="161">
        <v>62.5</v>
      </c>
      <c r="H46" s="351">
        <v>75</v>
      </c>
      <c r="I46" s="352">
        <v>50</v>
      </c>
      <c r="J46" s="163">
        <v>80</v>
      </c>
      <c r="K46" s="161">
        <v>50</v>
      </c>
      <c r="L46" s="163">
        <v>151</v>
      </c>
      <c r="M46" s="161">
        <v>62.5</v>
      </c>
      <c r="N46" s="163">
        <v>78</v>
      </c>
      <c r="O46" s="407">
        <v>42.5</v>
      </c>
      <c r="P46" s="163">
        <v>78</v>
      </c>
      <c r="Q46" s="164">
        <v>50</v>
      </c>
      <c r="R46" s="163">
        <v>82</v>
      </c>
      <c r="S46" s="161">
        <v>42.5</v>
      </c>
      <c r="T46" s="351">
        <v>78</v>
      </c>
      <c r="U46" s="352">
        <v>50</v>
      </c>
      <c r="V46" s="455"/>
      <c r="W46" s="673"/>
      <c r="X46" s="455">
        <v>81</v>
      </c>
      <c r="Y46" s="352">
        <v>50</v>
      </c>
      <c r="Z46" s="455"/>
      <c r="AA46" s="352"/>
      <c r="AB46" s="455">
        <v>80</v>
      </c>
      <c r="AC46" s="352">
        <v>50</v>
      </c>
      <c r="AD46" s="455"/>
      <c r="AE46" s="642"/>
      <c r="AF46" s="455"/>
      <c r="AG46" s="352"/>
      <c r="AH46" s="455"/>
      <c r="AI46" s="352"/>
      <c r="AJ46" s="455">
        <v>81</v>
      </c>
      <c r="AK46" s="352">
        <v>35</v>
      </c>
      <c r="AL46" s="455">
        <v>81</v>
      </c>
      <c r="AM46" s="352">
        <v>35</v>
      </c>
      <c r="AN46" s="455">
        <v>78</v>
      </c>
      <c r="AO46" s="352">
        <v>50</v>
      </c>
      <c r="AP46" s="456">
        <v>1</v>
      </c>
      <c r="AQ46" s="425">
        <v>1</v>
      </c>
      <c r="AR46" s="364">
        <v>50</v>
      </c>
      <c r="AS46" s="361">
        <f>AR46*AS45</f>
        <v>12.5</v>
      </c>
      <c r="AT46" s="373">
        <f t="shared" ref="AT46:AT55" si="1">SUM(AR46:AS46)</f>
        <v>62.5</v>
      </c>
    </row>
    <row r="47" spans="1:46" s="59" customFormat="1" ht="20.25" customHeight="1" x14ac:dyDescent="0.35">
      <c r="A47" s="58">
        <v>2</v>
      </c>
      <c r="B47" s="672" t="s">
        <v>235</v>
      </c>
      <c r="C47" s="543">
        <v>2010</v>
      </c>
      <c r="D47" s="549" t="s">
        <v>404</v>
      </c>
      <c r="E47" s="318">
        <f>G47+I47+K47+M47+O47+Q47+S47+U47+W47+Y47+AA47+AC47+AE47+AG47+AI47+AK47+AM47+AO47-Q47-S47-AO47</f>
        <v>557.5</v>
      </c>
      <c r="F47" s="251">
        <v>165</v>
      </c>
      <c r="G47" s="160">
        <v>25</v>
      </c>
      <c r="H47" s="195">
        <v>80</v>
      </c>
      <c r="I47" s="194">
        <v>35</v>
      </c>
      <c r="J47" s="159">
        <v>83</v>
      </c>
      <c r="K47" s="160">
        <v>35</v>
      </c>
      <c r="L47" s="159">
        <v>167</v>
      </c>
      <c r="M47" s="160">
        <v>25</v>
      </c>
      <c r="N47" s="159">
        <v>82</v>
      </c>
      <c r="O47" s="160">
        <v>20</v>
      </c>
      <c r="P47" s="159">
        <v>95</v>
      </c>
      <c r="Q47" s="430">
        <v>8</v>
      </c>
      <c r="R47" s="159">
        <v>88</v>
      </c>
      <c r="S47" s="483">
        <v>15</v>
      </c>
      <c r="T47" s="192">
        <v>82</v>
      </c>
      <c r="U47" s="160">
        <v>25</v>
      </c>
      <c r="V47" s="159">
        <v>89</v>
      </c>
      <c r="W47" s="160">
        <v>50</v>
      </c>
      <c r="X47" s="159">
        <v>86</v>
      </c>
      <c r="Y47" s="160">
        <v>25</v>
      </c>
      <c r="Z47" s="159">
        <v>77</v>
      </c>
      <c r="AA47" s="160">
        <v>50</v>
      </c>
      <c r="AB47" s="159">
        <v>88</v>
      </c>
      <c r="AC47" s="160">
        <v>25</v>
      </c>
      <c r="AD47" s="159">
        <v>81</v>
      </c>
      <c r="AE47" s="160">
        <v>50</v>
      </c>
      <c r="AF47" s="159">
        <v>81</v>
      </c>
      <c r="AG47" s="160">
        <v>42.5</v>
      </c>
      <c r="AH47" s="159">
        <v>77</v>
      </c>
      <c r="AI47" s="160">
        <v>50</v>
      </c>
      <c r="AJ47" s="193">
        <v>80</v>
      </c>
      <c r="AK47" s="194">
        <v>50</v>
      </c>
      <c r="AL47" s="193">
        <v>80</v>
      </c>
      <c r="AM47" s="194">
        <v>50</v>
      </c>
      <c r="AN47" s="193">
        <v>87</v>
      </c>
      <c r="AO47" s="628">
        <v>20</v>
      </c>
      <c r="AP47" s="89">
        <v>2</v>
      </c>
      <c r="AQ47" s="426">
        <f t="shared" ref="AQ47:AQ55" si="2">AQ46+1</f>
        <v>2</v>
      </c>
      <c r="AR47" s="378">
        <v>35</v>
      </c>
      <c r="AS47" s="361">
        <f>AR47*AS45</f>
        <v>8.75</v>
      </c>
      <c r="AT47" s="373">
        <f t="shared" si="1"/>
        <v>43.75</v>
      </c>
    </row>
    <row r="48" spans="1:46" s="59" customFormat="1" ht="20.25" customHeight="1" x14ac:dyDescent="0.35">
      <c r="A48" s="58">
        <v>3</v>
      </c>
      <c r="B48" s="27" t="s">
        <v>72</v>
      </c>
      <c r="C48" s="61">
        <v>2009</v>
      </c>
      <c r="D48" s="253" t="s">
        <v>47</v>
      </c>
      <c r="E48" s="318">
        <f>G48+I48+K48+M48+O48+Q48+S48+U48+W48+Y48+AA48+AC48+AE48+AG48+AI48+AK48+AM48+AO48-O48</f>
        <v>402.5</v>
      </c>
      <c r="F48" s="251">
        <v>157</v>
      </c>
      <c r="G48" s="160">
        <v>43.75</v>
      </c>
      <c r="H48" s="195">
        <v>80</v>
      </c>
      <c r="I48" s="194">
        <v>25</v>
      </c>
      <c r="J48" s="159">
        <v>87</v>
      </c>
      <c r="K48" s="160">
        <v>22.5</v>
      </c>
      <c r="L48" s="159">
        <v>161</v>
      </c>
      <c r="M48" s="160">
        <v>31.25</v>
      </c>
      <c r="N48" s="159">
        <v>83</v>
      </c>
      <c r="O48" s="411">
        <v>15</v>
      </c>
      <c r="P48" s="159">
        <v>82</v>
      </c>
      <c r="Q48" s="60">
        <v>35</v>
      </c>
      <c r="R48" s="159">
        <v>82</v>
      </c>
      <c r="S48" s="160">
        <v>42.5</v>
      </c>
      <c r="T48" s="192">
        <v>81</v>
      </c>
      <c r="U48" s="160">
        <v>35</v>
      </c>
      <c r="V48" s="159"/>
      <c r="W48" s="483"/>
      <c r="X48" s="159"/>
      <c r="Y48" s="160"/>
      <c r="Z48" s="159">
        <v>86</v>
      </c>
      <c r="AA48" s="160">
        <v>25</v>
      </c>
      <c r="AB48" s="159">
        <v>90</v>
      </c>
      <c r="AC48" s="160">
        <v>15</v>
      </c>
      <c r="AD48" s="159"/>
      <c r="AE48" s="624"/>
      <c r="AF48" s="159">
        <v>81</v>
      </c>
      <c r="AG48" s="160">
        <v>42.5</v>
      </c>
      <c r="AH48" s="159"/>
      <c r="AI48" s="160"/>
      <c r="AJ48" s="193">
        <v>86</v>
      </c>
      <c r="AK48" s="194">
        <v>25</v>
      </c>
      <c r="AL48" s="193">
        <v>85</v>
      </c>
      <c r="AM48" s="194">
        <v>25</v>
      </c>
      <c r="AN48" s="193">
        <v>82</v>
      </c>
      <c r="AO48" s="194">
        <v>35</v>
      </c>
      <c r="AP48" s="89">
        <v>3</v>
      </c>
      <c r="AQ48" s="425">
        <f t="shared" si="2"/>
        <v>3</v>
      </c>
      <c r="AR48" s="364">
        <v>25</v>
      </c>
      <c r="AS48" s="361">
        <f>AR48*AS45</f>
        <v>6.25</v>
      </c>
      <c r="AT48" s="373">
        <f t="shared" si="1"/>
        <v>31.25</v>
      </c>
    </row>
    <row r="49" spans="1:46" s="59" customFormat="1" ht="20.25" customHeight="1" x14ac:dyDescent="0.35">
      <c r="A49" s="58">
        <v>4</v>
      </c>
      <c r="B49" s="118" t="s">
        <v>263</v>
      </c>
      <c r="C49" s="61">
        <v>2008</v>
      </c>
      <c r="D49" s="28" t="s">
        <v>404</v>
      </c>
      <c r="E49" s="318">
        <f>G49+I49+K49+M49+O49+Q49+S49+U49+W49+Y49+AA49+AC49+AE49+AG49+AI49+AK49+AM49+AO49-W49</f>
        <v>284.62</v>
      </c>
      <c r="F49" s="251">
        <v>178</v>
      </c>
      <c r="G49" s="160">
        <v>12.5</v>
      </c>
      <c r="H49" s="195"/>
      <c r="I49" s="420"/>
      <c r="J49" s="159">
        <v>96</v>
      </c>
      <c r="K49" s="160">
        <v>9</v>
      </c>
      <c r="L49" s="159">
        <v>180</v>
      </c>
      <c r="M49" s="160">
        <v>15.62</v>
      </c>
      <c r="N49" s="159">
        <v>79</v>
      </c>
      <c r="O49" s="160">
        <v>25</v>
      </c>
      <c r="P49" s="159">
        <v>93</v>
      </c>
      <c r="Q49" s="60">
        <v>12.5</v>
      </c>
      <c r="R49" s="159">
        <v>86</v>
      </c>
      <c r="S49" s="160">
        <v>20</v>
      </c>
      <c r="T49" s="195">
        <v>87</v>
      </c>
      <c r="U49" s="194">
        <v>15</v>
      </c>
      <c r="V49" s="193">
        <v>103</v>
      </c>
      <c r="W49" s="516">
        <v>8</v>
      </c>
      <c r="X49" s="193">
        <v>83</v>
      </c>
      <c r="Y49" s="194">
        <v>35</v>
      </c>
      <c r="Z49" s="193">
        <v>88</v>
      </c>
      <c r="AA49" s="194">
        <v>20</v>
      </c>
      <c r="AB49" s="193">
        <v>87</v>
      </c>
      <c r="AC49" s="194">
        <v>35</v>
      </c>
      <c r="AD49" s="193"/>
      <c r="AE49" s="628"/>
      <c r="AF49" s="193">
        <v>88</v>
      </c>
      <c r="AG49" s="194">
        <v>20</v>
      </c>
      <c r="AH49" s="193">
        <v>88</v>
      </c>
      <c r="AI49" s="194">
        <v>20</v>
      </c>
      <c r="AJ49" s="193">
        <v>88</v>
      </c>
      <c r="AK49" s="194">
        <v>20</v>
      </c>
      <c r="AL49" s="193"/>
      <c r="AM49" s="194"/>
      <c r="AN49" s="193">
        <v>86</v>
      </c>
      <c r="AO49" s="194">
        <v>25</v>
      </c>
      <c r="AP49" s="89">
        <v>4</v>
      </c>
      <c r="AQ49" s="426">
        <f t="shared" si="2"/>
        <v>4</v>
      </c>
      <c r="AR49" s="378">
        <v>20</v>
      </c>
      <c r="AS49" s="361">
        <f>AR49*AS45</f>
        <v>5</v>
      </c>
      <c r="AT49" s="373">
        <f t="shared" si="1"/>
        <v>25</v>
      </c>
    </row>
    <row r="50" spans="1:46" s="59" customFormat="1" ht="20.25" customHeight="1" x14ac:dyDescent="0.35">
      <c r="A50" s="58">
        <v>5</v>
      </c>
      <c r="B50" s="548" t="s">
        <v>74</v>
      </c>
      <c r="C50" s="543">
        <v>2010</v>
      </c>
      <c r="D50" s="549" t="s">
        <v>29</v>
      </c>
      <c r="E50" s="318">
        <f t="shared" ref="E50:E73" si="3">G50+I50+K50+M50+O50+Q50+S50+U50+W50+Y50+AA50+AC50+AE50+AG50+AI50+AK50+AM50+AO50</f>
        <v>208.75</v>
      </c>
      <c r="F50" s="251">
        <v>163</v>
      </c>
      <c r="G50" s="160">
        <v>31.25</v>
      </c>
      <c r="H50" s="195">
        <v>88</v>
      </c>
      <c r="I50" s="194">
        <v>10</v>
      </c>
      <c r="J50" s="159"/>
      <c r="K50" s="411"/>
      <c r="L50" s="159"/>
      <c r="M50" s="160"/>
      <c r="N50" s="159">
        <v>78</v>
      </c>
      <c r="O50" s="160">
        <v>42.5</v>
      </c>
      <c r="P50" s="159">
        <v>88</v>
      </c>
      <c r="Q50" s="60">
        <v>25</v>
      </c>
      <c r="R50" s="159">
        <v>84</v>
      </c>
      <c r="S50" s="160">
        <v>25</v>
      </c>
      <c r="T50" s="195"/>
      <c r="U50" s="516"/>
      <c r="V50" s="193"/>
      <c r="W50" s="194"/>
      <c r="X50" s="193"/>
      <c r="Y50" s="194"/>
      <c r="Z50" s="193"/>
      <c r="AA50" s="194"/>
      <c r="AB50" s="193">
        <v>89</v>
      </c>
      <c r="AC50" s="194">
        <v>20</v>
      </c>
      <c r="AD50" s="193"/>
      <c r="AE50" s="628"/>
      <c r="AF50" s="193">
        <v>86</v>
      </c>
      <c r="AG50" s="194">
        <v>25</v>
      </c>
      <c r="AH50" s="193">
        <v>82</v>
      </c>
      <c r="AI50" s="194">
        <v>30</v>
      </c>
      <c r="AJ50" s="193"/>
      <c r="AK50" s="194"/>
      <c r="AL50" s="193"/>
      <c r="AM50" s="194"/>
      <c r="AN50" s="193"/>
      <c r="AO50" s="194"/>
      <c r="AP50" s="89">
        <v>5</v>
      </c>
      <c r="AQ50" s="425">
        <f t="shared" si="2"/>
        <v>5</v>
      </c>
      <c r="AR50" s="364">
        <v>15</v>
      </c>
      <c r="AS50" s="379">
        <f>AR50*AS45</f>
        <v>3.75</v>
      </c>
      <c r="AT50" s="373">
        <f t="shared" si="1"/>
        <v>18.75</v>
      </c>
    </row>
    <row r="51" spans="1:46" s="59" customFormat="1" ht="20.25" customHeight="1" x14ac:dyDescent="0.35">
      <c r="A51" s="58">
        <v>6</v>
      </c>
      <c r="B51" s="304" t="s">
        <v>366</v>
      </c>
      <c r="C51" s="61">
        <v>2009</v>
      </c>
      <c r="D51" s="304" t="s">
        <v>25</v>
      </c>
      <c r="E51" s="318">
        <f>G51+I51+K51+M51+O51+Q51+S51+U51+W51+Y51+AA51+AC51+AE51+AG51+AI51+AK51+AM51+AO51-O51</f>
        <v>186.12</v>
      </c>
      <c r="F51" s="251">
        <v>188</v>
      </c>
      <c r="G51" s="160">
        <v>10</v>
      </c>
      <c r="H51" s="195">
        <v>84</v>
      </c>
      <c r="I51" s="194">
        <v>20</v>
      </c>
      <c r="J51" s="159">
        <v>87</v>
      </c>
      <c r="K51" s="160">
        <v>22.5</v>
      </c>
      <c r="L51" s="159">
        <v>180</v>
      </c>
      <c r="M51" s="160">
        <v>15.62</v>
      </c>
      <c r="N51" s="159">
        <v>108</v>
      </c>
      <c r="O51" s="411">
        <v>3</v>
      </c>
      <c r="P51" s="159">
        <v>90</v>
      </c>
      <c r="Q51" s="60">
        <v>20</v>
      </c>
      <c r="R51" s="159">
        <v>97</v>
      </c>
      <c r="S51" s="160">
        <v>6</v>
      </c>
      <c r="T51" s="195">
        <v>98</v>
      </c>
      <c r="U51" s="194">
        <v>4</v>
      </c>
      <c r="V51" s="193">
        <v>102</v>
      </c>
      <c r="W51" s="194">
        <v>10</v>
      </c>
      <c r="X51" s="193">
        <v>92</v>
      </c>
      <c r="Y51" s="194">
        <v>20</v>
      </c>
      <c r="Z51" s="193">
        <v>89</v>
      </c>
      <c r="AA51" s="194">
        <v>15</v>
      </c>
      <c r="AB51" s="193"/>
      <c r="AC51" s="516"/>
      <c r="AD51" s="193">
        <v>97</v>
      </c>
      <c r="AE51" s="194">
        <v>15</v>
      </c>
      <c r="AF51" s="193">
        <v>91</v>
      </c>
      <c r="AG51" s="194">
        <v>10</v>
      </c>
      <c r="AH51" s="193">
        <v>106</v>
      </c>
      <c r="AI51" s="194">
        <v>6</v>
      </c>
      <c r="AJ51" s="159">
        <v>95</v>
      </c>
      <c r="AK51" s="160">
        <v>6</v>
      </c>
      <c r="AL51" s="159"/>
      <c r="AM51" s="624"/>
      <c r="AN51" s="159">
        <v>101</v>
      </c>
      <c r="AO51" s="160">
        <v>6</v>
      </c>
      <c r="AP51" s="89">
        <v>6</v>
      </c>
      <c r="AQ51" s="426">
        <f t="shared" si="2"/>
        <v>6</v>
      </c>
      <c r="AR51" s="378">
        <v>10</v>
      </c>
      <c r="AS51" s="379">
        <f>AR51*AS45</f>
        <v>2.5</v>
      </c>
      <c r="AT51" s="373">
        <f t="shared" si="1"/>
        <v>12.5</v>
      </c>
    </row>
    <row r="52" spans="1:46" s="59" customFormat="1" ht="20.25" customHeight="1" x14ac:dyDescent="0.35">
      <c r="A52" s="58">
        <v>7</v>
      </c>
      <c r="B52" s="548" t="s">
        <v>218</v>
      </c>
      <c r="C52" s="543">
        <v>2011</v>
      </c>
      <c r="D52" s="549" t="s">
        <v>37</v>
      </c>
      <c r="E52" s="318">
        <f t="shared" si="3"/>
        <v>140.75</v>
      </c>
      <c r="F52" s="251"/>
      <c r="G52" s="411"/>
      <c r="H52" s="195">
        <v>86</v>
      </c>
      <c r="I52" s="194">
        <v>15</v>
      </c>
      <c r="J52" s="159"/>
      <c r="K52" s="160"/>
      <c r="L52" s="159">
        <v>159</v>
      </c>
      <c r="M52" s="160">
        <v>43.75</v>
      </c>
      <c r="N52" s="159"/>
      <c r="O52" s="160"/>
      <c r="P52" s="159"/>
      <c r="Q52" s="60"/>
      <c r="R52" s="159"/>
      <c r="S52" s="483"/>
      <c r="T52" s="195"/>
      <c r="U52" s="194"/>
      <c r="V52" s="193">
        <v>92</v>
      </c>
      <c r="W52" s="194">
        <v>35</v>
      </c>
      <c r="X52" s="193">
        <v>93</v>
      </c>
      <c r="Y52" s="194">
        <v>15</v>
      </c>
      <c r="Z52" s="193">
        <v>97</v>
      </c>
      <c r="AA52" s="194">
        <v>2</v>
      </c>
      <c r="AB52" s="193"/>
      <c r="AC52" s="194"/>
      <c r="AD52" s="193"/>
      <c r="AE52" s="194"/>
      <c r="AF52" s="193"/>
      <c r="AG52" s="194"/>
      <c r="AH52" s="193">
        <v>82</v>
      </c>
      <c r="AI52" s="194">
        <v>30</v>
      </c>
      <c r="AJ52" s="193"/>
      <c r="AK52" s="194"/>
      <c r="AL52" s="193"/>
      <c r="AM52" s="628"/>
      <c r="AN52" s="193"/>
      <c r="AO52" s="194"/>
      <c r="AP52" s="89">
        <v>7</v>
      </c>
      <c r="AQ52" s="425">
        <f t="shared" si="2"/>
        <v>7</v>
      </c>
      <c r="AR52" s="364">
        <v>8</v>
      </c>
      <c r="AS52" s="379">
        <f>AR52*AS45</f>
        <v>2</v>
      </c>
      <c r="AT52" s="373">
        <f t="shared" si="1"/>
        <v>10</v>
      </c>
    </row>
    <row r="53" spans="1:46" s="59" customFormat="1" ht="20.25" customHeight="1" x14ac:dyDescent="0.35">
      <c r="A53" s="58">
        <v>8</v>
      </c>
      <c r="B53" s="466" t="s">
        <v>496</v>
      </c>
      <c r="C53" s="61">
        <v>2010</v>
      </c>
      <c r="D53" s="253" t="s">
        <v>497</v>
      </c>
      <c r="E53" s="318">
        <f t="shared" si="3"/>
        <v>137</v>
      </c>
      <c r="F53" s="193"/>
      <c r="G53" s="411"/>
      <c r="H53" s="195"/>
      <c r="I53" s="194"/>
      <c r="J53" s="159"/>
      <c r="K53" s="160"/>
      <c r="L53" s="159"/>
      <c r="M53" s="160"/>
      <c r="N53" s="159"/>
      <c r="O53" s="160"/>
      <c r="P53" s="159"/>
      <c r="Q53" s="60"/>
      <c r="R53" s="159"/>
      <c r="S53" s="483"/>
      <c r="T53" s="195"/>
      <c r="U53" s="194"/>
      <c r="V53" s="193"/>
      <c r="W53" s="194"/>
      <c r="X53" s="193">
        <v>96</v>
      </c>
      <c r="Y53" s="194">
        <v>9</v>
      </c>
      <c r="Z53" s="193">
        <v>85</v>
      </c>
      <c r="AA53" s="194">
        <v>35</v>
      </c>
      <c r="AB53" s="193">
        <v>91</v>
      </c>
      <c r="AC53" s="194">
        <v>10</v>
      </c>
      <c r="AD53" s="193">
        <v>92</v>
      </c>
      <c r="AE53" s="194">
        <v>25</v>
      </c>
      <c r="AF53" s="193">
        <v>97</v>
      </c>
      <c r="AG53" s="628">
        <v>7</v>
      </c>
      <c r="AH53" s="193">
        <v>95</v>
      </c>
      <c r="AI53" s="194">
        <v>15</v>
      </c>
      <c r="AJ53" s="159">
        <v>95</v>
      </c>
      <c r="AK53" s="160">
        <v>6</v>
      </c>
      <c r="AL53" s="159">
        <v>92</v>
      </c>
      <c r="AM53" s="160">
        <v>15</v>
      </c>
      <c r="AN53" s="159">
        <v>88</v>
      </c>
      <c r="AO53" s="160">
        <v>15</v>
      </c>
      <c r="AP53" s="89">
        <v>8</v>
      </c>
      <c r="AQ53" s="426">
        <f t="shared" si="2"/>
        <v>8</v>
      </c>
      <c r="AR53" s="378">
        <v>6</v>
      </c>
      <c r="AS53" s="361">
        <f>AR53*AS45</f>
        <v>1.5</v>
      </c>
      <c r="AT53" s="373">
        <f t="shared" si="1"/>
        <v>7.5</v>
      </c>
    </row>
    <row r="54" spans="1:46" s="59" customFormat="1" ht="20.25" customHeight="1" x14ac:dyDescent="0.35">
      <c r="A54" s="58">
        <v>9</v>
      </c>
      <c r="B54" s="117" t="s">
        <v>233</v>
      </c>
      <c r="C54" s="61">
        <v>2008</v>
      </c>
      <c r="D54" s="253" t="s">
        <v>19</v>
      </c>
      <c r="E54" s="318">
        <f t="shared" si="3"/>
        <v>135.25</v>
      </c>
      <c r="F54" s="251">
        <v>167</v>
      </c>
      <c r="G54" s="172">
        <v>18.75</v>
      </c>
      <c r="H54" s="195">
        <v>95</v>
      </c>
      <c r="I54" s="194">
        <v>6</v>
      </c>
      <c r="J54" s="159"/>
      <c r="K54" s="411"/>
      <c r="L54" s="159"/>
      <c r="M54" s="160"/>
      <c r="N54" s="159">
        <v>95</v>
      </c>
      <c r="O54" s="160">
        <v>6</v>
      </c>
      <c r="P54" s="159">
        <v>93</v>
      </c>
      <c r="Q54" s="60">
        <v>12.5</v>
      </c>
      <c r="R54" s="159"/>
      <c r="S54" s="483"/>
      <c r="T54" s="195">
        <v>95</v>
      </c>
      <c r="U54" s="194">
        <v>8</v>
      </c>
      <c r="V54" s="193">
        <v>97</v>
      </c>
      <c r="W54" s="194">
        <v>20</v>
      </c>
      <c r="X54" s="193">
        <v>96</v>
      </c>
      <c r="Y54" s="194">
        <v>9</v>
      </c>
      <c r="Z54" s="193">
        <v>92</v>
      </c>
      <c r="AA54" s="194">
        <v>5</v>
      </c>
      <c r="AB54" s="193"/>
      <c r="AC54" s="194"/>
      <c r="AD54" s="193">
        <v>90</v>
      </c>
      <c r="AE54" s="194">
        <v>35</v>
      </c>
      <c r="AF54" s="193">
        <v>90</v>
      </c>
      <c r="AG54" s="194">
        <v>15</v>
      </c>
      <c r="AH54" s="193"/>
      <c r="AI54" s="194"/>
      <c r="AJ54" s="159"/>
      <c r="AK54" s="160"/>
      <c r="AL54" s="159"/>
      <c r="AM54" s="624"/>
      <c r="AN54" s="159"/>
      <c r="AO54" s="160"/>
      <c r="AP54" s="89">
        <v>9</v>
      </c>
      <c r="AQ54" s="425">
        <f t="shared" si="2"/>
        <v>9</v>
      </c>
      <c r="AR54" s="364">
        <v>4</v>
      </c>
      <c r="AS54" s="379">
        <f>AR54*AS45</f>
        <v>1</v>
      </c>
      <c r="AT54" s="373">
        <f t="shared" si="1"/>
        <v>5</v>
      </c>
    </row>
    <row r="55" spans="1:46" s="59" customFormat="1" ht="20.25" customHeight="1" x14ac:dyDescent="0.35">
      <c r="A55" s="58">
        <v>10</v>
      </c>
      <c r="B55" s="548" t="s">
        <v>373</v>
      </c>
      <c r="C55" s="543">
        <v>2011</v>
      </c>
      <c r="D55" s="549" t="s">
        <v>35</v>
      </c>
      <c r="E55" s="318">
        <f t="shared" si="3"/>
        <v>105</v>
      </c>
      <c r="F55" s="252"/>
      <c r="G55" s="428"/>
      <c r="H55" s="195">
        <v>96</v>
      </c>
      <c r="I55" s="194">
        <v>4</v>
      </c>
      <c r="J55" s="159">
        <v>93</v>
      </c>
      <c r="K55" s="160">
        <v>15</v>
      </c>
      <c r="L55" s="159">
        <v>199</v>
      </c>
      <c r="M55" s="160">
        <v>5</v>
      </c>
      <c r="N55" s="159">
        <v>94</v>
      </c>
      <c r="O55" s="160">
        <v>8</v>
      </c>
      <c r="P55" s="159">
        <v>97</v>
      </c>
      <c r="Q55" s="60">
        <v>5</v>
      </c>
      <c r="R55" s="159">
        <v>94</v>
      </c>
      <c r="S55" s="160">
        <v>10</v>
      </c>
      <c r="T55" s="195">
        <v>97</v>
      </c>
      <c r="U55" s="194">
        <v>6</v>
      </c>
      <c r="V55" s="193">
        <v>101</v>
      </c>
      <c r="W55" s="194">
        <v>15</v>
      </c>
      <c r="X55" s="193"/>
      <c r="Y55" s="516"/>
      <c r="Z55" s="193">
        <v>92</v>
      </c>
      <c r="AA55" s="194">
        <v>5</v>
      </c>
      <c r="AB55" s="193">
        <v>93</v>
      </c>
      <c r="AC55" s="194">
        <v>8</v>
      </c>
      <c r="AD55" s="193"/>
      <c r="AE55" s="194"/>
      <c r="AF55" s="193"/>
      <c r="AG55" s="628"/>
      <c r="AH55" s="193"/>
      <c r="AI55" s="194"/>
      <c r="AJ55" s="193">
        <v>92</v>
      </c>
      <c r="AK55" s="194">
        <v>10</v>
      </c>
      <c r="AL55" s="193">
        <v>96</v>
      </c>
      <c r="AM55" s="194">
        <v>6</v>
      </c>
      <c r="AN55" s="193">
        <v>94</v>
      </c>
      <c r="AO55" s="194">
        <v>8</v>
      </c>
      <c r="AP55" s="89">
        <v>10</v>
      </c>
      <c r="AQ55" s="426">
        <f t="shared" si="2"/>
        <v>10</v>
      </c>
      <c r="AR55" s="378">
        <v>2</v>
      </c>
      <c r="AS55" s="379">
        <v>0.25</v>
      </c>
      <c r="AT55" s="373">
        <f t="shared" si="1"/>
        <v>2.25</v>
      </c>
    </row>
    <row r="56" spans="1:46" s="59" customFormat="1" ht="20.25" customHeight="1" x14ac:dyDescent="0.35">
      <c r="A56" s="58">
        <v>11</v>
      </c>
      <c r="B56" s="424" t="s">
        <v>440</v>
      </c>
      <c r="C56" s="61">
        <v>2011</v>
      </c>
      <c r="D56" s="253" t="s">
        <v>37</v>
      </c>
      <c r="E56" s="318">
        <f t="shared" si="3"/>
        <v>89</v>
      </c>
      <c r="F56" s="252"/>
      <c r="G56" s="428"/>
      <c r="H56" s="195"/>
      <c r="I56" s="194"/>
      <c r="J56" s="159"/>
      <c r="K56" s="160"/>
      <c r="L56" s="159"/>
      <c r="M56" s="160"/>
      <c r="N56" s="159"/>
      <c r="O56" s="160"/>
      <c r="P56" s="159">
        <v>97</v>
      </c>
      <c r="Q56" s="60">
        <v>5</v>
      </c>
      <c r="R56" s="159">
        <v>96</v>
      </c>
      <c r="S56" s="160">
        <v>8</v>
      </c>
      <c r="T56" s="195">
        <v>92</v>
      </c>
      <c r="U56" s="194">
        <v>10</v>
      </c>
      <c r="V56" s="193">
        <v>93</v>
      </c>
      <c r="W56" s="194">
        <v>25</v>
      </c>
      <c r="X56" s="193"/>
      <c r="Y56" s="516"/>
      <c r="Z56" s="193">
        <v>91</v>
      </c>
      <c r="AA56" s="194">
        <v>8</v>
      </c>
      <c r="AB56" s="193">
        <v>103</v>
      </c>
      <c r="AC56" s="194">
        <v>3</v>
      </c>
      <c r="AD56" s="193">
        <v>104</v>
      </c>
      <c r="AE56" s="194">
        <v>10</v>
      </c>
      <c r="AF56" s="193"/>
      <c r="AG56" s="628"/>
      <c r="AH56" s="193"/>
      <c r="AI56" s="194"/>
      <c r="AJ56" s="193"/>
      <c r="AK56" s="194"/>
      <c r="AL56" s="193">
        <v>91</v>
      </c>
      <c r="AM56" s="194">
        <v>20</v>
      </c>
      <c r="AN56" s="193"/>
      <c r="AO56" s="194"/>
      <c r="AP56" s="89">
        <v>11</v>
      </c>
      <c r="AQ56" s="427"/>
      <c r="AR56" s="380"/>
      <c r="AS56" s="381"/>
      <c r="AT56" s="382"/>
    </row>
    <row r="57" spans="1:46" s="59" customFormat="1" ht="20.25" customHeight="1" x14ac:dyDescent="0.35">
      <c r="A57" s="58">
        <v>12</v>
      </c>
      <c r="B57" s="27" t="s">
        <v>234</v>
      </c>
      <c r="C57" s="61">
        <v>2009</v>
      </c>
      <c r="D57" s="253" t="s">
        <v>20</v>
      </c>
      <c r="E57" s="318">
        <f t="shared" si="3"/>
        <v>73.5</v>
      </c>
      <c r="F57" s="252"/>
      <c r="G57" s="411"/>
      <c r="H57" s="195"/>
      <c r="I57" s="194"/>
      <c r="J57" s="159">
        <v>96</v>
      </c>
      <c r="K57" s="160">
        <v>9</v>
      </c>
      <c r="L57" s="159">
        <v>197</v>
      </c>
      <c r="M57" s="160">
        <v>7.5</v>
      </c>
      <c r="N57" s="159"/>
      <c r="O57" s="160"/>
      <c r="P57" s="159"/>
      <c r="Q57" s="60"/>
      <c r="R57" s="159"/>
      <c r="S57" s="483"/>
      <c r="T57" s="195">
        <v>86</v>
      </c>
      <c r="U57" s="194">
        <v>20</v>
      </c>
      <c r="V57" s="193"/>
      <c r="W57" s="194"/>
      <c r="X57" s="193"/>
      <c r="Y57" s="194"/>
      <c r="Z57" s="193">
        <v>90</v>
      </c>
      <c r="AA57" s="194">
        <v>10</v>
      </c>
      <c r="AB57" s="193"/>
      <c r="AC57" s="194"/>
      <c r="AD57" s="193"/>
      <c r="AE57" s="628"/>
      <c r="AF57" s="193">
        <v>97</v>
      </c>
      <c r="AG57" s="194">
        <v>7</v>
      </c>
      <c r="AH57" s="193">
        <v>97</v>
      </c>
      <c r="AI57" s="194">
        <v>10</v>
      </c>
      <c r="AJ57" s="193"/>
      <c r="AK57" s="194"/>
      <c r="AL57" s="193"/>
      <c r="AM57" s="194"/>
      <c r="AN57" s="193">
        <v>89</v>
      </c>
      <c r="AO57" s="194">
        <v>10</v>
      </c>
      <c r="AP57" s="89">
        <v>12</v>
      </c>
      <c r="AQ57" s="427"/>
      <c r="AR57" s="378">
        <f>SUM(AR46:AR55)</f>
        <v>175</v>
      </c>
      <c r="AS57" s="383"/>
      <c r="AT57" s="384">
        <f>SUM(AT46:AT55)</f>
        <v>218.5</v>
      </c>
    </row>
    <row r="58" spans="1:46" s="59" customFormat="1" ht="20.25" customHeight="1" x14ac:dyDescent="0.35">
      <c r="A58" s="58">
        <v>13</v>
      </c>
      <c r="B58" s="304" t="s">
        <v>369</v>
      </c>
      <c r="C58" s="61">
        <v>2009</v>
      </c>
      <c r="D58" s="253" t="s">
        <v>19</v>
      </c>
      <c r="E58" s="318">
        <f t="shared" si="3"/>
        <v>40</v>
      </c>
      <c r="F58" s="252">
        <v>216</v>
      </c>
      <c r="G58" s="172">
        <v>0</v>
      </c>
      <c r="H58" s="195"/>
      <c r="I58" s="420"/>
      <c r="J58" s="159">
        <v>105</v>
      </c>
      <c r="K58" s="160">
        <v>2</v>
      </c>
      <c r="L58" s="159"/>
      <c r="M58" s="160"/>
      <c r="N58" s="159">
        <v>108</v>
      </c>
      <c r="O58" s="160">
        <v>3</v>
      </c>
      <c r="P58" s="159">
        <v>100</v>
      </c>
      <c r="Q58" s="60">
        <v>1</v>
      </c>
      <c r="R58" s="159">
        <v>114</v>
      </c>
      <c r="S58" s="160">
        <v>4</v>
      </c>
      <c r="T58" s="195">
        <v>112</v>
      </c>
      <c r="U58" s="516">
        <v>0</v>
      </c>
      <c r="V58" s="193">
        <v>115</v>
      </c>
      <c r="W58" s="194">
        <v>2</v>
      </c>
      <c r="X58" s="193">
        <v>109</v>
      </c>
      <c r="Y58" s="194">
        <v>1</v>
      </c>
      <c r="Z58" s="193">
        <v>110</v>
      </c>
      <c r="AA58" s="194">
        <v>0</v>
      </c>
      <c r="AB58" s="193"/>
      <c r="AC58" s="194"/>
      <c r="AD58" s="193"/>
      <c r="AE58" s="628"/>
      <c r="AF58" s="159">
        <v>102</v>
      </c>
      <c r="AG58" s="160">
        <v>2</v>
      </c>
      <c r="AH58" s="159"/>
      <c r="AI58" s="160"/>
      <c r="AJ58" s="193">
        <v>90</v>
      </c>
      <c r="AK58" s="194">
        <v>15</v>
      </c>
      <c r="AL58" s="193">
        <v>94</v>
      </c>
      <c r="AM58" s="194">
        <v>10</v>
      </c>
      <c r="AN58" s="193"/>
      <c r="AO58" s="194"/>
      <c r="AP58" s="89">
        <v>13</v>
      </c>
    </row>
    <row r="59" spans="1:46" s="59" customFormat="1" ht="20.25" customHeight="1" x14ac:dyDescent="0.35">
      <c r="A59" s="58">
        <v>14</v>
      </c>
      <c r="B59" s="304" t="s">
        <v>367</v>
      </c>
      <c r="C59" s="61">
        <v>2009</v>
      </c>
      <c r="D59" s="253" t="s">
        <v>19</v>
      </c>
      <c r="E59" s="318">
        <f t="shared" si="3"/>
        <v>35</v>
      </c>
      <c r="F59" s="252">
        <v>167</v>
      </c>
      <c r="G59" s="172">
        <v>5</v>
      </c>
      <c r="H59" s="195">
        <v>103</v>
      </c>
      <c r="I59" s="194">
        <v>0</v>
      </c>
      <c r="J59" s="159"/>
      <c r="K59" s="411"/>
      <c r="L59" s="159"/>
      <c r="M59" s="160"/>
      <c r="N59" s="159">
        <v>93</v>
      </c>
      <c r="O59" s="160">
        <v>10</v>
      </c>
      <c r="P59" s="159">
        <v>100</v>
      </c>
      <c r="Q59" s="60">
        <v>1</v>
      </c>
      <c r="R59" s="159"/>
      <c r="S59" s="483"/>
      <c r="T59" s="195">
        <v>106</v>
      </c>
      <c r="U59" s="194">
        <v>2</v>
      </c>
      <c r="V59" s="193">
        <v>109</v>
      </c>
      <c r="W59" s="194">
        <v>5</v>
      </c>
      <c r="X59" s="193">
        <v>104</v>
      </c>
      <c r="Y59" s="194">
        <v>4</v>
      </c>
      <c r="Z59" s="193">
        <v>98</v>
      </c>
      <c r="AA59" s="194">
        <v>0</v>
      </c>
      <c r="AB59" s="193"/>
      <c r="AC59" s="194"/>
      <c r="AD59" s="193"/>
      <c r="AE59" s="628"/>
      <c r="AF59" s="193">
        <v>108</v>
      </c>
      <c r="AG59" s="194">
        <v>0</v>
      </c>
      <c r="AH59" s="193">
        <v>102</v>
      </c>
      <c r="AI59" s="194">
        <v>8</v>
      </c>
      <c r="AJ59" s="193"/>
      <c r="AK59" s="194"/>
      <c r="AL59" s="193"/>
      <c r="AM59" s="194"/>
      <c r="AN59" s="159"/>
      <c r="AO59" s="160"/>
      <c r="AP59" s="89">
        <v>14</v>
      </c>
    </row>
    <row r="60" spans="1:46" s="59" customFormat="1" ht="20.25" customHeight="1" x14ac:dyDescent="0.35">
      <c r="A60" s="58">
        <v>15</v>
      </c>
      <c r="B60" s="27" t="s">
        <v>161</v>
      </c>
      <c r="C60" s="61">
        <v>2009</v>
      </c>
      <c r="D60" s="253" t="s">
        <v>43</v>
      </c>
      <c r="E60" s="318">
        <f t="shared" si="3"/>
        <v>32</v>
      </c>
      <c r="F60" s="252"/>
      <c r="G60" s="428"/>
      <c r="H60" s="195"/>
      <c r="I60" s="194"/>
      <c r="J60" s="159"/>
      <c r="K60" s="160"/>
      <c r="L60" s="159"/>
      <c r="M60" s="160"/>
      <c r="N60" s="159"/>
      <c r="O60" s="160"/>
      <c r="P60" s="159"/>
      <c r="Q60" s="60"/>
      <c r="R60" s="159"/>
      <c r="S60" s="483"/>
      <c r="T60" s="195"/>
      <c r="U60" s="194"/>
      <c r="V60" s="193"/>
      <c r="W60" s="194"/>
      <c r="X60" s="159"/>
      <c r="Y60" s="160"/>
      <c r="Z60" s="193"/>
      <c r="AA60" s="194"/>
      <c r="AB60" s="193">
        <v>98</v>
      </c>
      <c r="AC60" s="194">
        <v>6</v>
      </c>
      <c r="AD60" s="193">
        <v>96</v>
      </c>
      <c r="AE60" s="194">
        <v>20</v>
      </c>
      <c r="AF60" s="193"/>
      <c r="AG60" s="628"/>
      <c r="AH60" s="193">
        <v>113</v>
      </c>
      <c r="AI60" s="194">
        <v>4</v>
      </c>
      <c r="AJ60" s="159">
        <v>99</v>
      </c>
      <c r="AK60" s="160">
        <v>2</v>
      </c>
      <c r="AL60" s="159"/>
      <c r="AM60" s="160"/>
      <c r="AN60" s="193"/>
      <c r="AO60" s="194"/>
      <c r="AP60" s="89">
        <v>15</v>
      </c>
    </row>
    <row r="61" spans="1:46" s="59" customFormat="1" ht="20.25" customHeight="1" x14ac:dyDescent="0.35">
      <c r="A61" s="58">
        <v>16</v>
      </c>
      <c r="B61" s="27" t="s">
        <v>236</v>
      </c>
      <c r="C61" s="61">
        <v>2010</v>
      </c>
      <c r="D61" s="253" t="s">
        <v>22</v>
      </c>
      <c r="E61" s="318">
        <f t="shared" si="3"/>
        <v>29.5</v>
      </c>
      <c r="F61" s="251">
        <v>189</v>
      </c>
      <c r="G61" s="160">
        <v>7.5</v>
      </c>
      <c r="H61" s="195">
        <v>91</v>
      </c>
      <c r="I61" s="194">
        <v>8</v>
      </c>
      <c r="J61" s="159">
        <v>104</v>
      </c>
      <c r="K61" s="160">
        <v>4</v>
      </c>
      <c r="L61" s="159">
        <v>191</v>
      </c>
      <c r="M61" s="160">
        <v>10</v>
      </c>
      <c r="N61" s="159"/>
      <c r="O61" s="411"/>
      <c r="P61" s="159"/>
      <c r="Q61" s="60"/>
      <c r="R61" s="159"/>
      <c r="S61" s="483"/>
      <c r="T61" s="195"/>
      <c r="U61" s="194"/>
      <c r="V61" s="193"/>
      <c r="W61" s="194"/>
      <c r="X61" s="193"/>
      <c r="Y61" s="194"/>
      <c r="Z61" s="193"/>
      <c r="AA61" s="194"/>
      <c r="AB61" s="193"/>
      <c r="AC61" s="194"/>
      <c r="AD61" s="193"/>
      <c r="AE61" s="194"/>
      <c r="AF61" s="193"/>
      <c r="AG61" s="628"/>
      <c r="AH61" s="193"/>
      <c r="AI61" s="194"/>
      <c r="AJ61" s="193"/>
      <c r="AK61" s="194"/>
      <c r="AL61" s="193"/>
      <c r="AM61" s="194"/>
      <c r="AN61" s="193"/>
      <c r="AO61" s="194"/>
      <c r="AP61" s="89">
        <v>16</v>
      </c>
    </row>
    <row r="62" spans="1:46" s="59" customFormat="1" ht="20.25" customHeight="1" x14ac:dyDescent="0.35">
      <c r="A62" s="58">
        <v>17</v>
      </c>
      <c r="B62" s="504" t="s">
        <v>525</v>
      </c>
      <c r="C62" s="61">
        <v>2010</v>
      </c>
      <c r="D62" s="504" t="s">
        <v>19</v>
      </c>
      <c r="E62" s="318">
        <f t="shared" si="3"/>
        <v>21</v>
      </c>
      <c r="F62" s="252"/>
      <c r="G62" s="411"/>
      <c r="H62" s="195"/>
      <c r="I62" s="194"/>
      <c r="J62" s="159"/>
      <c r="K62" s="160"/>
      <c r="L62" s="159"/>
      <c r="M62" s="160"/>
      <c r="N62" s="159"/>
      <c r="O62" s="160"/>
      <c r="P62" s="159"/>
      <c r="Q62" s="60"/>
      <c r="R62" s="159"/>
      <c r="S62" s="516"/>
      <c r="T62" s="195"/>
      <c r="U62" s="194"/>
      <c r="V62" s="193"/>
      <c r="W62" s="194"/>
      <c r="X62" s="159"/>
      <c r="Y62" s="160"/>
      <c r="Z62" s="159"/>
      <c r="AA62" s="160"/>
      <c r="AB62" s="193">
        <v>103</v>
      </c>
      <c r="AC62" s="194">
        <v>3</v>
      </c>
      <c r="AD62" s="159"/>
      <c r="AE62" s="160"/>
      <c r="AF62" s="193">
        <v>100</v>
      </c>
      <c r="AG62" s="194">
        <v>4</v>
      </c>
      <c r="AH62" s="193"/>
      <c r="AI62" s="628"/>
      <c r="AJ62" s="159">
        <v>95</v>
      </c>
      <c r="AK62" s="160">
        <v>6</v>
      </c>
      <c r="AL62" s="193">
        <v>95</v>
      </c>
      <c r="AM62" s="194">
        <v>8</v>
      </c>
      <c r="AN62" s="193"/>
      <c r="AO62" s="194"/>
      <c r="AP62" s="89">
        <v>17</v>
      </c>
    </row>
    <row r="63" spans="1:46" s="59" customFormat="1" ht="20.25" customHeight="1" x14ac:dyDescent="0.35">
      <c r="A63" s="58">
        <v>18</v>
      </c>
      <c r="B63" s="478" t="s">
        <v>516</v>
      </c>
      <c r="C63" s="61">
        <v>2008</v>
      </c>
      <c r="D63" s="253" t="s">
        <v>82</v>
      </c>
      <c r="E63" s="318">
        <f t="shared" si="3"/>
        <v>8</v>
      </c>
      <c r="F63" s="252"/>
      <c r="G63" s="411"/>
      <c r="H63" s="195"/>
      <c r="I63" s="194"/>
      <c r="J63" s="159"/>
      <c r="K63" s="160"/>
      <c r="L63" s="159"/>
      <c r="M63" s="160"/>
      <c r="N63" s="159"/>
      <c r="O63" s="160"/>
      <c r="P63" s="159"/>
      <c r="Q63" s="60"/>
      <c r="R63" s="159"/>
      <c r="S63" s="483"/>
      <c r="T63" s="195"/>
      <c r="U63" s="194"/>
      <c r="V63" s="193"/>
      <c r="W63" s="194"/>
      <c r="X63" s="159"/>
      <c r="Y63" s="160"/>
      <c r="Z63" s="193">
        <v>114</v>
      </c>
      <c r="AA63" s="194">
        <v>0</v>
      </c>
      <c r="AB63" s="193"/>
      <c r="AC63" s="194"/>
      <c r="AD63" s="193">
        <v>121</v>
      </c>
      <c r="AE63" s="194">
        <v>8</v>
      </c>
      <c r="AF63" s="193">
        <v>129</v>
      </c>
      <c r="AG63" s="194">
        <v>0</v>
      </c>
      <c r="AH63" s="193"/>
      <c r="AI63" s="628"/>
      <c r="AJ63" s="193">
        <v>125</v>
      </c>
      <c r="AK63" s="194">
        <v>0</v>
      </c>
      <c r="AL63" s="193"/>
      <c r="AM63" s="194"/>
      <c r="AN63" s="193"/>
      <c r="AO63" s="194"/>
      <c r="AP63" s="89">
        <v>18</v>
      </c>
    </row>
    <row r="64" spans="1:46" s="59" customFormat="1" ht="20.25" customHeight="1" x14ac:dyDescent="0.35">
      <c r="A64" s="58">
        <v>19</v>
      </c>
      <c r="B64" s="237" t="s">
        <v>282</v>
      </c>
      <c r="C64" s="61">
        <v>2008</v>
      </c>
      <c r="D64" s="253" t="s">
        <v>82</v>
      </c>
      <c r="E64" s="318">
        <f t="shared" si="3"/>
        <v>6</v>
      </c>
      <c r="F64" s="252"/>
      <c r="G64" s="411"/>
      <c r="H64" s="195"/>
      <c r="I64" s="194"/>
      <c r="J64" s="159">
        <v>100</v>
      </c>
      <c r="K64" s="160">
        <v>6</v>
      </c>
      <c r="L64" s="159"/>
      <c r="M64" s="160"/>
      <c r="N64" s="159"/>
      <c r="O64" s="160"/>
      <c r="P64" s="159"/>
      <c r="Q64" s="60"/>
      <c r="R64" s="159"/>
      <c r="S64" s="483"/>
      <c r="T64" s="195"/>
      <c r="U64" s="194"/>
      <c r="V64" s="193"/>
      <c r="W64" s="194"/>
      <c r="X64" s="193"/>
      <c r="Y64" s="194"/>
      <c r="Z64" s="159"/>
      <c r="AA64" s="160"/>
      <c r="AB64" s="159"/>
      <c r="AC64" s="160"/>
      <c r="AD64" s="159"/>
      <c r="AE64" s="160"/>
      <c r="AF64" s="193"/>
      <c r="AG64" s="194"/>
      <c r="AH64" s="193"/>
      <c r="AI64" s="628"/>
      <c r="AJ64" s="193"/>
      <c r="AK64" s="194"/>
      <c r="AL64" s="193"/>
      <c r="AM64" s="194"/>
      <c r="AN64" s="193"/>
      <c r="AO64" s="194"/>
      <c r="AP64" s="89">
        <v>19</v>
      </c>
    </row>
    <row r="65" spans="1:46" s="59" customFormat="1" ht="20.25" customHeight="1" x14ac:dyDescent="0.35">
      <c r="A65" s="58">
        <v>20</v>
      </c>
      <c r="B65" s="466" t="s">
        <v>498</v>
      </c>
      <c r="C65" s="61">
        <v>2009</v>
      </c>
      <c r="D65" s="466" t="s">
        <v>26</v>
      </c>
      <c r="E65" s="318">
        <f t="shared" si="3"/>
        <v>6</v>
      </c>
      <c r="F65" s="252"/>
      <c r="G65" s="428"/>
      <c r="H65" s="195"/>
      <c r="I65" s="194"/>
      <c r="J65" s="159"/>
      <c r="K65" s="160"/>
      <c r="L65" s="159"/>
      <c r="M65" s="160"/>
      <c r="N65" s="159"/>
      <c r="O65" s="160"/>
      <c r="P65" s="159"/>
      <c r="Q65" s="60"/>
      <c r="R65" s="159"/>
      <c r="S65" s="483"/>
      <c r="T65" s="195"/>
      <c r="U65" s="194"/>
      <c r="V65" s="193"/>
      <c r="W65" s="194"/>
      <c r="X65" s="193">
        <v>100</v>
      </c>
      <c r="Y65" s="194">
        <v>6</v>
      </c>
      <c r="Z65" s="193"/>
      <c r="AA65" s="194"/>
      <c r="AB65" s="193"/>
      <c r="AC65" s="194"/>
      <c r="AD65" s="193"/>
      <c r="AE65" s="194"/>
      <c r="AF65" s="193"/>
      <c r="AG65" s="194"/>
      <c r="AH65" s="159"/>
      <c r="AI65" s="624"/>
      <c r="AJ65" s="193"/>
      <c r="AK65" s="194"/>
      <c r="AL65" s="193"/>
      <c r="AM65" s="194"/>
      <c r="AN65" s="193"/>
      <c r="AO65" s="194"/>
      <c r="AP65" s="89">
        <v>20</v>
      </c>
    </row>
    <row r="66" spans="1:46" s="59" customFormat="1" ht="20.25" customHeight="1" x14ac:dyDescent="0.35">
      <c r="A66" s="337">
        <v>21</v>
      </c>
      <c r="B66" s="338" t="s">
        <v>368</v>
      </c>
      <c r="C66" s="61">
        <v>2009</v>
      </c>
      <c r="D66" s="338" t="s">
        <v>56</v>
      </c>
      <c r="E66" s="318">
        <f t="shared" si="3"/>
        <v>4.5</v>
      </c>
      <c r="F66" s="252">
        <v>214</v>
      </c>
      <c r="G66" s="172">
        <v>2.5</v>
      </c>
      <c r="H66" s="202">
        <v>97</v>
      </c>
      <c r="I66" s="201">
        <v>2</v>
      </c>
      <c r="J66" s="167"/>
      <c r="K66" s="428"/>
      <c r="L66" s="167"/>
      <c r="M66" s="172"/>
      <c r="N66" s="167"/>
      <c r="O66" s="172"/>
      <c r="P66" s="167"/>
      <c r="Q66" s="168"/>
      <c r="R66" s="167"/>
      <c r="S66" s="582"/>
      <c r="T66" s="199"/>
      <c r="U66" s="172"/>
      <c r="V66" s="167"/>
      <c r="W66" s="172"/>
      <c r="X66" s="200">
        <v>111</v>
      </c>
      <c r="Y66" s="201">
        <v>0</v>
      </c>
      <c r="Z66" s="200"/>
      <c r="AA66" s="201"/>
      <c r="AB66" s="200"/>
      <c r="AC66" s="201"/>
      <c r="AD66" s="200"/>
      <c r="AE66" s="201"/>
      <c r="AF66" s="167"/>
      <c r="AG66" s="172"/>
      <c r="AH66" s="200"/>
      <c r="AI66" s="634"/>
      <c r="AJ66" s="200"/>
      <c r="AK66" s="201"/>
      <c r="AL66" s="200"/>
      <c r="AM66" s="201"/>
      <c r="AN66" s="200"/>
      <c r="AO66" s="201"/>
      <c r="AP66" s="471">
        <v>21</v>
      </c>
    </row>
    <row r="67" spans="1:46" s="59" customFormat="1" ht="20.25" customHeight="1" x14ac:dyDescent="0.35">
      <c r="A67" s="337">
        <v>22</v>
      </c>
      <c r="B67" s="472" t="s">
        <v>413</v>
      </c>
      <c r="C67" s="61">
        <v>2009</v>
      </c>
      <c r="D67" s="472" t="s">
        <v>102</v>
      </c>
      <c r="E67" s="318">
        <f t="shared" si="3"/>
        <v>1</v>
      </c>
      <c r="F67" s="252"/>
      <c r="G67" s="428"/>
      <c r="H67" s="202"/>
      <c r="I67" s="201"/>
      <c r="J67" s="167">
        <v>113</v>
      </c>
      <c r="K67" s="172">
        <v>0</v>
      </c>
      <c r="L67" s="167"/>
      <c r="M67" s="172"/>
      <c r="N67" s="167"/>
      <c r="O67" s="172"/>
      <c r="P67" s="167">
        <v>112</v>
      </c>
      <c r="Q67" s="168">
        <v>0</v>
      </c>
      <c r="R67" s="167"/>
      <c r="S67" s="519"/>
      <c r="T67" s="202"/>
      <c r="U67" s="201"/>
      <c r="V67" s="200"/>
      <c r="W67" s="201"/>
      <c r="X67" s="200">
        <v>109</v>
      </c>
      <c r="Y67" s="201">
        <v>1</v>
      </c>
      <c r="Z67" s="200"/>
      <c r="AA67" s="201"/>
      <c r="AB67" s="200"/>
      <c r="AC67" s="201"/>
      <c r="AD67" s="200"/>
      <c r="AE67" s="201"/>
      <c r="AF67" s="200"/>
      <c r="AG67" s="201"/>
      <c r="AH67" s="200"/>
      <c r="AI67" s="634"/>
      <c r="AJ67" s="200"/>
      <c r="AK67" s="201"/>
      <c r="AL67" s="200"/>
      <c r="AM67" s="201"/>
      <c r="AN67" s="200"/>
      <c r="AO67" s="201"/>
      <c r="AP67" s="471">
        <v>21</v>
      </c>
    </row>
    <row r="68" spans="1:46" s="59" customFormat="1" ht="20.25" customHeight="1" x14ac:dyDescent="0.35">
      <c r="A68" s="337">
        <v>23</v>
      </c>
      <c r="B68" s="472" t="s">
        <v>414</v>
      </c>
      <c r="C68" s="61">
        <v>2009</v>
      </c>
      <c r="D68" s="472" t="s">
        <v>82</v>
      </c>
      <c r="E68" s="318">
        <f t="shared" si="3"/>
        <v>0</v>
      </c>
      <c r="F68" s="302"/>
      <c r="G68" s="428"/>
      <c r="H68" s="195"/>
      <c r="I68" s="194"/>
      <c r="J68" s="159">
        <v>130</v>
      </c>
      <c r="K68" s="160">
        <v>0</v>
      </c>
      <c r="L68" s="159"/>
      <c r="M68" s="160"/>
      <c r="N68" s="159">
        <v>129</v>
      </c>
      <c r="O68" s="160">
        <v>0</v>
      </c>
      <c r="P68" s="159"/>
      <c r="Q68" s="160"/>
      <c r="R68" s="159"/>
      <c r="S68" s="483"/>
      <c r="T68" s="193"/>
      <c r="U68" s="194"/>
      <c r="V68" s="193"/>
      <c r="W68" s="194"/>
      <c r="X68" s="193"/>
      <c r="Y68" s="194"/>
      <c r="Z68" s="193"/>
      <c r="AA68" s="194"/>
      <c r="AB68" s="193"/>
      <c r="AC68" s="194"/>
      <c r="AD68" s="193"/>
      <c r="AE68" s="194"/>
      <c r="AF68" s="193"/>
      <c r="AG68" s="194"/>
      <c r="AH68" s="193"/>
      <c r="AI68" s="628"/>
      <c r="AJ68" s="193"/>
      <c r="AK68" s="194"/>
      <c r="AL68" s="193"/>
      <c r="AM68" s="194"/>
      <c r="AN68" s="193"/>
      <c r="AO68" s="194"/>
      <c r="AP68" s="89">
        <v>21</v>
      </c>
    </row>
    <row r="69" spans="1:46" s="59" customFormat="1" ht="20.25" customHeight="1" x14ac:dyDescent="0.35">
      <c r="A69" s="70"/>
      <c r="B69" s="472"/>
      <c r="C69" s="61"/>
      <c r="D69" s="472"/>
      <c r="E69" s="318">
        <f t="shared" si="3"/>
        <v>0</v>
      </c>
      <c r="F69" s="302"/>
      <c r="G69" s="194"/>
      <c r="H69" s="195"/>
      <c r="I69" s="194"/>
      <c r="J69" s="159"/>
      <c r="K69" s="160"/>
      <c r="L69" s="159"/>
      <c r="M69" s="160"/>
      <c r="N69" s="159"/>
      <c r="O69" s="160"/>
      <c r="P69" s="159"/>
      <c r="Q69" s="160"/>
      <c r="R69" s="159"/>
      <c r="S69" s="194"/>
      <c r="T69" s="193"/>
      <c r="U69" s="194"/>
      <c r="V69" s="193"/>
      <c r="W69" s="194"/>
      <c r="X69" s="159"/>
      <c r="Y69" s="160"/>
      <c r="Z69" s="159"/>
      <c r="AA69" s="160"/>
      <c r="AB69" s="159"/>
      <c r="AC69" s="160"/>
      <c r="AD69" s="159"/>
      <c r="AE69" s="160"/>
      <c r="AF69" s="159"/>
      <c r="AG69" s="160"/>
      <c r="AH69" s="159"/>
      <c r="AI69" s="160"/>
      <c r="AJ69" s="159"/>
      <c r="AK69" s="160"/>
      <c r="AL69" s="159"/>
      <c r="AM69" s="160"/>
      <c r="AN69" s="159"/>
      <c r="AO69" s="160"/>
      <c r="AP69" s="89">
        <v>21</v>
      </c>
    </row>
    <row r="70" spans="1:46" s="59" customFormat="1" ht="20.25" customHeight="1" x14ac:dyDescent="0.35">
      <c r="A70" s="70"/>
      <c r="B70" s="472"/>
      <c r="C70" s="61"/>
      <c r="D70" s="472"/>
      <c r="E70" s="318">
        <f t="shared" si="3"/>
        <v>0</v>
      </c>
      <c r="F70" s="302"/>
      <c r="G70" s="194"/>
      <c r="H70" s="195"/>
      <c r="I70" s="194"/>
      <c r="J70" s="159"/>
      <c r="K70" s="160"/>
      <c r="L70" s="159"/>
      <c r="M70" s="160"/>
      <c r="N70" s="159"/>
      <c r="O70" s="160"/>
      <c r="P70" s="159"/>
      <c r="Q70" s="160"/>
      <c r="R70" s="159"/>
      <c r="S70" s="194"/>
      <c r="T70" s="193"/>
      <c r="U70" s="194"/>
      <c r="V70" s="193"/>
      <c r="W70" s="194"/>
      <c r="X70" s="159"/>
      <c r="Y70" s="160"/>
      <c r="Z70" s="159"/>
      <c r="AA70" s="160"/>
      <c r="AB70" s="159"/>
      <c r="AC70" s="160"/>
      <c r="AD70" s="159"/>
      <c r="AE70" s="160"/>
      <c r="AF70" s="159"/>
      <c r="AG70" s="160"/>
      <c r="AH70" s="159"/>
      <c r="AI70" s="160"/>
      <c r="AJ70" s="159"/>
      <c r="AK70" s="160"/>
      <c r="AL70" s="159"/>
      <c r="AM70" s="160"/>
      <c r="AN70" s="159"/>
      <c r="AO70" s="160"/>
      <c r="AP70" s="89">
        <v>21</v>
      </c>
    </row>
    <row r="71" spans="1:46" s="59" customFormat="1" ht="20.25" customHeight="1" x14ac:dyDescent="0.35">
      <c r="A71" s="70"/>
      <c r="B71" s="472"/>
      <c r="C71" s="61"/>
      <c r="D71" s="472"/>
      <c r="E71" s="318">
        <f t="shared" si="3"/>
        <v>0</v>
      </c>
      <c r="F71" s="302"/>
      <c r="G71" s="194"/>
      <c r="H71" s="195"/>
      <c r="I71" s="194"/>
      <c r="J71" s="159"/>
      <c r="K71" s="160"/>
      <c r="L71" s="159"/>
      <c r="M71" s="160"/>
      <c r="N71" s="159"/>
      <c r="O71" s="160"/>
      <c r="P71" s="159"/>
      <c r="Q71" s="160"/>
      <c r="R71" s="159"/>
      <c r="S71" s="194"/>
      <c r="T71" s="193"/>
      <c r="U71" s="194"/>
      <c r="V71" s="193"/>
      <c r="W71" s="194"/>
      <c r="X71" s="159"/>
      <c r="Y71" s="160"/>
      <c r="Z71" s="159"/>
      <c r="AA71" s="160"/>
      <c r="AB71" s="159"/>
      <c r="AC71" s="160"/>
      <c r="AD71" s="159"/>
      <c r="AE71" s="160"/>
      <c r="AF71" s="159"/>
      <c r="AG71" s="160"/>
      <c r="AH71" s="159"/>
      <c r="AI71" s="160"/>
      <c r="AJ71" s="159"/>
      <c r="AK71" s="160"/>
      <c r="AL71" s="159"/>
      <c r="AM71" s="160"/>
      <c r="AN71" s="159"/>
      <c r="AO71" s="160"/>
      <c r="AP71" s="89">
        <v>21</v>
      </c>
    </row>
    <row r="72" spans="1:46" s="59" customFormat="1" ht="20.25" customHeight="1" x14ac:dyDescent="0.35">
      <c r="A72" s="70"/>
      <c r="B72" s="472"/>
      <c r="C72" s="61"/>
      <c r="D72" s="472"/>
      <c r="E72" s="318">
        <f t="shared" si="3"/>
        <v>0</v>
      </c>
      <c r="F72" s="302"/>
      <c r="G72" s="194"/>
      <c r="H72" s="195"/>
      <c r="I72" s="194"/>
      <c r="J72" s="159"/>
      <c r="K72" s="160"/>
      <c r="L72" s="159"/>
      <c r="M72" s="160"/>
      <c r="N72" s="159"/>
      <c r="O72" s="160"/>
      <c r="P72" s="159"/>
      <c r="Q72" s="160"/>
      <c r="R72" s="159"/>
      <c r="S72" s="194"/>
      <c r="T72" s="193"/>
      <c r="U72" s="194"/>
      <c r="V72" s="193"/>
      <c r="W72" s="194"/>
      <c r="X72" s="159"/>
      <c r="Y72" s="160"/>
      <c r="Z72" s="159"/>
      <c r="AA72" s="160"/>
      <c r="AB72" s="159"/>
      <c r="AC72" s="160"/>
      <c r="AD72" s="159"/>
      <c r="AE72" s="160"/>
      <c r="AF72" s="159"/>
      <c r="AG72" s="160"/>
      <c r="AH72" s="159"/>
      <c r="AI72" s="160"/>
      <c r="AJ72" s="159"/>
      <c r="AK72" s="160"/>
      <c r="AL72" s="159"/>
      <c r="AM72" s="160"/>
      <c r="AN72" s="159"/>
      <c r="AO72" s="160"/>
      <c r="AP72" s="89">
        <v>21</v>
      </c>
    </row>
    <row r="73" spans="1:46" s="59" customFormat="1" ht="20.25" customHeight="1" thickBot="1" x14ac:dyDescent="0.4">
      <c r="A73" s="70"/>
      <c r="B73" s="472"/>
      <c r="C73" s="61"/>
      <c r="D73" s="472"/>
      <c r="E73" s="318">
        <f t="shared" si="3"/>
        <v>0</v>
      </c>
      <c r="F73" s="302"/>
      <c r="G73" s="194"/>
      <c r="H73" s="195"/>
      <c r="I73" s="194"/>
      <c r="J73" s="159"/>
      <c r="K73" s="160"/>
      <c r="L73" s="159"/>
      <c r="M73" s="160"/>
      <c r="N73" s="159"/>
      <c r="O73" s="160"/>
      <c r="P73" s="159"/>
      <c r="Q73" s="160"/>
      <c r="R73" s="159"/>
      <c r="S73" s="194"/>
      <c r="T73" s="193"/>
      <c r="U73" s="194"/>
      <c r="V73" s="193"/>
      <c r="W73" s="194"/>
      <c r="X73" s="159"/>
      <c r="Y73" s="160"/>
      <c r="Z73" s="159"/>
      <c r="AA73" s="160"/>
      <c r="AB73" s="159"/>
      <c r="AC73" s="160"/>
      <c r="AD73" s="159"/>
      <c r="AE73" s="160"/>
      <c r="AF73" s="159"/>
      <c r="AG73" s="160"/>
      <c r="AH73" s="159"/>
      <c r="AI73" s="160"/>
      <c r="AJ73" s="159"/>
      <c r="AK73" s="160"/>
      <c r="AL73" s="159"/>
      <c r="AM73" s="160"/>
      <c r="AN73" s="159"/>
      <c r="AO73" s="172"/>
      <c r="AP73" s="89">
        <v>21</v>
      </c>
    </row>
    <row r="74" spans="1:46" s="59" customFormat="1" ht="20.25" customHeight="1" thickBot="1" x14ac:dyDescent="0.4">
      <c r="A74" s="337"/>
      <c r="B74" s="338"/>
      <c r="C74" s="83"/>
      <c r="D74" s="339"/>
      <c r="E74" s="33"/>
      <c r="F74" s="252"/>
      <c r="G74" s="616">
        <f>SUM(G46:G73)</f>
        <v>218.75</v>
      </c>
      <c r="H74" s="202"/>
      <c r="I74" s="615">
        <f>SUM(I46:I73)</f>
        <v>175</v>
      </c>
      <c r="J74" s="167"/>
      <c r="K74" s="615">
        <f>SUM(K46:K73)</f>
        <v>175</v>
      </c>
      <c r="L74" s="167"/>
      <c r="M74" s="616">
        <f>SUM(M46:M73)</f>
        <v>216.24</v>
      </c>
      <c r="N74" s="167"/>
      <c r="O74" s="615">
        <f>SUM(O46:O73)</f>
        <v>175</v>
      </c>
      <c r="P74" s="167"/>
      <c r="Q74" s="615">
        <f>SUM(Q46:Q73)</f>
        <v>175</v>
      </c>
      <c r="R74" s="176"/>
      <c r="S74" s="615">
        <f>SUM(S46:S73)</f>
        <v>173</v>
      </c>
      <c r="T74" s="202"/>
      <c r="U74" s="615">
        <f>SUM(U46:U73)</f>
        <v>175</v>
      </c>
      <c r="V74" s="200"/>
      <c r="W74" s="615">
        <f>SUM(W46:W73)</f>
        <v>170</v>
      </c>
      <c r="X74" s="200"/>
      <c r="Y74" s="615">
        <f>SUM(Y46:Y73)</f>
        <v>175</v>
      </c>
      <c r="Z74" s="200"/>
      <c r="AA74" s="615">
        <f>SUM(AA46:AA73)</f>
        <v>175</v>
      </c>
      <c r="AB74" s="200"/>
      <c r="AC74" s="615">
        <f>SUM(AC46:AC73)</f>
        <v>175</v>
      </c>
      <c r="AD74" s="200"/>
      <c r="AE74" s="615">
        <f>SUM(AE46:AE73)</f>
        <v>163</v>
      </c>
      <c r="AF74" s="200"/>
      <c r="AG74" s="615">
        <f>SUM(AG46:AG73)</f>
        <v>175</v>
      </c>
      <c r="AH74" s="200"/>
      <c r="AI74" s="615">
        <f>SUM(AI46:AI73)</f>
        <v>173</v>
      </c>
      <c r="AJ74" s="200"/>
      <c r="AK74" s="615">
        <f>SUM(AK46:AK73)</f>
        <v>175</v>
      </c>
      <c r="AL74" s="200"/>
      <c r="AM74" s="615">
        <f>SUM(AM46:AM73)</f>
        <v>169</v>
      </c>
      <c r="AN74" s="693"/>
      <c r="AO74" s="615">
        <f>SUM(AO46:AO73)</f>
        <v>169</v>
      </c>
      <c r="AP74" s="226"/>
    </row>
    <row r="75" spans="1:46" s="22" customFormat="1" ht="46.5" thickBot="1" x14ac:dyDescent="0.4">
      <c r="A75" s="735" t="s">
        <v>14</v>
      </c>
      <c r="B75" s="736"/>
      <c r="C75" s="736"/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/>
      <c r="P75" s="736"/>
      <c r="Q75" s="736"/>
      <c r="R75" s="749"/>
      <c r="S75" s="749"/>
      <c r="T75" s="736"/>
      <c r="U75" s="736"/>
      <c r="V75" s="736"/>
      <c r="W75" s="736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J75" s="736"/>
      <c r="AK75" s="737"/>
      <c r="AL75" s="403"/>
      <c r="AM75" s="403"/>
      <c r="AN75" s="403"/>
      <c r="AO75" s="403"/>
      <c r="AP75" s="403"/>
    </row>
    <row r="76" spans="1:46" s="20" customFormat="1" ht="28" customHeight="1" thickBot="1" x14ac:dyDescent="0.4">
      <c r="C76" s="21"/>
      <c r="F76" s="741" t="s">
        <v>355</v>
      </c>
      <c r="G76" s="742"/>
      <c r="H76" s="741">
        <v>45004</v>
      </c>
      <c r="I76" s="742"/>
      <c r="J76" s="721">
        <v>45018</v>
      </c>
      <c r="K76" s="722"/>
      <c r="L76" s="721">
        <v>45032</v>
      </c>
      <c r="M76" s="722"/>
      <c r="N76" s="721">
        <v>45053</v>
      </c>
      <c r="O76" s="722"/>
      <c r="P76" s="721">
        <v>45074</v>
      </c>
      <c r="Q76" s="722"/>
      <c r="R76" s="721">
        <v>45088</v>
      </c>
      <c r="S76" s="722"/>
      <c r="T76" s="721">
        <v>45102</v>
      </c>
      <c r="U76" s="722"/>
      <c r="V76" s="721">
        <v>45116</v>
      </c>
      <c r="W76" s="722"/>
      <c r="X76" s="721">
        <v>45132</v>
      </c>
      <c r="Y76" s="722"/>
      <c r="Z76" s="721">
        <v>45159</v>
      </c>
      <c r="AA76" s="722"/>
      <c r="AB76" s="719">
        <v>45186</v>
      </c>
      <c r="AC76" s="720"/>
      <c r="AD76" s="719">
        <v>45200</v>
      </c>
      <c r="AE76" s="720"/>
      <c r="AF76" s="721">
        <v>45215</v>
      </c>
      <c r="AG76" s="722"/>
      <c r="AH76" s="721">
        <v>45242</v>
      </c>
      <c r="AI76" s="722"/>
      <c r="AJ76" s="719">
        <v>45250</v>
      </c>
      <c r="AK76" s="720"/>
      <c r="AL76" s="719">
        <v>45256</v>
      </c>
      <c r="AM76" s="720"/>
      <c r="AN76" s="719">
        <v>45270</v>
      </c>
      <c r="AO76" s="720"/>
      <c r="AP76" s="744" t="s">
        <v>130</v>
      </c>
    </row>
    <row r="77" spans="1:46" s="20" customFormat="1" ht="16.5" customHeight="1" x14ac:dyDescent="0.35">
      <c r="A77" s="786" t="s">
        <v>341</v>
      </c>
      <c r="B77" s="787"/>
      <c r="C77" s="787"/>
      <c r="D77" s="787"/>
      <c r="E77" s="788"/>
      <c r="F77" s="715" t="s">
        <v>333</v>
      </c>
      <c r="G77" s="723"/>
      <c r="H77" s="715" t="s">
        <v>371</v>
      </c>
      <c r="I77" s="723"/>
      <c r="J77" s="715" t="s">
        <v>405</v>
      </c>
      <c r="K77" s="723"/>
      <c r="L77" s="715" t="s">
        <v>416</v>
      </c>
      <c r="M77" s="723"/>
      <c r="N77" s="715" t="s">
        <v>425</v>
      </c>
      <c r="O77" s="723"/>
      <c r="P77" s="715" t="s">
        <v>431</v>
      </c>
      <c r="Q77" s="723"/>
      <c r="R77" s="715" t="s">
        <v>454</v>
      </c>
      <c r="S77" s="723"/>
      <c r="T77" s="715" t="s">
        <v>470</v>
      </c>
      <c r="U77" s="723"/>
      <c r="V77" s="715" t="s">
        <v>486</v>
      </c>
      <c r="W77" s="723"/>
      <c r="X77" s="715" t="s">
        <v>491</v>
      </c>
      <c r="Y77" s="723"/>
      <c r="Z77" s="715" t="s">
        <v>514</v>
      </c>
      <c r="AA77" s="723"/>
      <c r="AB77" s="715" t="s">
        <v>522</v>
      </c>
      <c r="AC77" s="723"/>
      <c r="AD77" s="715" t="s">
        <v>532</v>
      </c>
      <c r="AE77" s="723"/>
      <c r="AF77" s="715" t="s">
        <v>541</v>
      </c>
      <c r="AG77" s="716"/>
      <c r="AH77" s="715" t="s">
        <v>580</v>
      </c>
      <c r="AI77" s="716"/>
      <c r="AJ77" s="715" t="s">
        <v>581</v>
      </c>
      <c r="AK77" s="716"/>
      <c r="AL77" s="715" t="s">
        <v>590</v>
      </c>
      <c r="AM77" s="716"/>
      <c r="AN77" s="715" t="s">
        <v>583</v>
      </c>
      <c r="AO77" s="716"/>
      <c r="AP77" s="745"/>
    </row>
    <row r="78" spans="1:46" s="20" customFormat="1" ht="42" customHeight="1" thickBot="1" x14ac:dyDescent="0.4">
      <c r="A78" s="789"/>
      <c r="B78" s="790"/>
      <c r="C78" s="790"/>
      <c r="D78" s="790"/>
      <c r="E78" s="791"/>
      <c r="F78" s="717"/>
      <c r="G78" s="726"/>
      <c r="H78" s="724"/>
      <c r="I78" s="725"/>
      <c r="J78" s="717"/>
      <c r="K78" s="726"/>
      <c r="L78" s="717"/>
      <c r="M78" s="726"/>
      <c r="N78" s="717"/>
      <c r="O78" s="726"/>
      <c r="P78" s="717"/>
      <c r="Q78" s="726"/>
      <c r="R78" s="717"/>
      <c r="S78" s="726"/>
      <c r="T78" s="717"/>
      <c r="U78" s="726"/>
      <c r="V78" s="717"/>
      <c r="W78" s="726"/>
      <c r="X78" s="717"/>
      <c r="Y78" s="726"/>
      <c r="Z78" s="717"/>
      <c r="AA78" s="726"/>
      <c r="AB78" s="724"/>
      <c r="AC78" s="725"/>
      <c r="AD78" s="724"/>
      <c r="AE78" s="725"/>
      <c r="AF78" s="717"/>
      <c r="AG78" s="718"/>
      <c r="AH78" s="717"/>
      <c r="AI78" s="718"/>
      <c r="AJ78" s="717"/>
      <c r="AK78" s="718"/>
      <c r="AL78" s="717"/>
      <c r="AM78" s="718"/>
      <c r="AN78" s="717"/>
      <c r="AO78" s="718"/>
      <c r="AP78" s="746"/>
    </row>
    <row r="79" spans="1:46" s="20" customFormat="1" ht="25" customHeight="1" thickBot="1" x14ac:dyDescent="0.4">
      <c r="A79" s="66" t="s">
        <v>295</v>
      </c>
      <c r="B79" s="319" t="s">
        <v>2</v>
      </c>
      <c r="C79" s="319" t="s">
        <v>172</v>
      </c>
      <c r="D79" s="319" t="s">
        <v>3</v>
      </c>
      <c r="E79" s="66" t="s">
        <v>4</v>
      </c>
      <c r="F79" s="116" t="s">
        <v>5</v>
      </c>
      <c r="G79" s="581" t="s">
        <v>6</v>
      </c>
      <c r="H79" s="122" t="s">
        <v>5</v>
      </c>
      <c r="I79" s="581" t="s">
        <v>6</v>
      </c>
      <c r="J79" s="122" t="s">
        <v>5</v>
      </c>
      <c r="K79" s="581" t="s">
        <v>6</v>
      </c>
      <c r="L79" s="122" t="s">
        <v>5</v>
      </c>
      <c r="M79" s="581" t="s">
        <v>6</v>
      </c>
      <c r="N79" s="122" t="s">
        <v>5</v>
      </c>
      <c r="O79" s="581" t="s">
        <v>6</v>
      </c>
      <c r="P79" s="122" t="s">
        <v>5</v>
      </c>
      <c r="Q79" s="581" t="s">
        <v>6</v>
      </c>
      <c r="R79" s="122" t="s">
        <v>5</v>
      </c>
      <c r="S79" s="581" t="s">
        <v>6</v>
      </c>
      <c r="T79" s="122" t="s">
        <v>5</v>
      </c>
      <c r="U79" s="581" t="s">
        <v>6</v>
      </c>
      <c r="V79" s="122" t="s">
        <v>5</v>
      </c>
      <c r="W79" s="581" t="s">
        <v>6</v>
      </c>
      <c r="X79" s="122" t="s">
        <v>5</v>
      </c>
      <c r="Y79" s="581" t="s">
        <v>6</v>
      </c>
      <c r="Z79" s="122" t="s">
        <v>5</v>
      </c>
      <c r="AA79" s="581" t="s">
        <v>6</v>
      </c>
      <c r="AB79" s="122" t="s">
        <v>5</v>
      </c>
      <c r="AC79" s="581" t="s">
        <v>6</v>
      </c>
      <c r="AD79" s="122" t="s">
        <v>5</v>
      </c>
      <c r="AE79" s="581" t="s">
        <v>6</v>
      </c>
      <c r="AF79" s="122" t="s">
        <v>5</v>
      </c>
      <c r="AG79" s="581" t="s">
        <v>6</v>
      </c>
      <c r="AH79" s="122" t="s">
        <v>5</v>
      </c>
      <c r="AI79" s="581" t="s">
        <v>6</v>
      </c>
      <c r="AJ79" s="24" t="s">
        <v>5</v>
      </c>
      <c r="AK79" s="25" t="s">
        <v>6</v>
      </c>
      <c r="AL79" s="24" t="s">
        <v>5</v>
      </c>
      <c r="AM79" s="25" t="s">
        <v>6</v>
      </c>
      <c r="AN79" s="24" t="s">
        <v>5</v>
      </c>
      <c r="AO79" s="25" t="s">
        <v>6</v>
      </c>
      <c r="AP79" s="66" t="s">
        <v>295</v>
      </c>
      <c r="AQ79" s="359" t="s">
        <v>184</v>
      </c>
      <c r="AR79" s="371" t="s">
        <v>412</v>
      </c>
      <c r="AS79" s="372">
        <v>0.25</v>
      </c>
      <c r="AT79" s="373" t="s">
        <v>317</v>
      </c>
    </row>
    <row r="80" spans="1:46" s="59" customFormat="1" ht="20.25" customHeight="1" x14ac:dyDescent="0.35">
      <c r="A80" s="32">
        <v>1</v>
      </c>
      <c r="B80" s="583" t="s">
        <v>235</v>
      </c>
      <c r="C80" s="211">
        <v>2010</v>
      </c>
      <c r="D80" s="584" t="s">
        <v>404</v>
      </c>
      <c r="E80" s="87">
        <f>G80+I80+K80+M80+S80+Q80+O80+U80+W80+Y80+AA80+AC80+AE80+AG80+AI80+AK80-S80+AM80+AO80-S80-AM80</f>
        <v>349.03</v>
      </c>
      <c r="F80" s="297">
        <v>145</v>
      </c>
      <c r="G80" s="160">
        <v>15.62</v>
      </c>
      <c r="H80" s="188">
        <v>68</v>
      </c>
      <c r="I80" s="187">
        <v>20</v>
      </c>
      <c r="J80" s="182">
        <v>72</v>
      </c>
      <c r="K80" s="183">
        <v>17.5</v>
      </c>
      <c r="L80" s="308">
        <v>149</v>
      </c>
      <c r="M80" s="183">
        <v>18.75</v>
      </c>
      <c r="N80" s="308">
        <v>73</v>
      </c>
      <c r="O80" s="183">
        <v>25</v>
      </c>
      <c r="P80" s="308">
        <v>87</v>
      </c>
      <c r="Q80" s="479">
        <v>0</v>
      </c>
      <c r="R80" s="182">
        <v>80</v>
      </c>
      <c r="S80" s="520">
        <v>9</v>
      </c>
      <c r="T80" s="184">
        <v>74</v>
      </c>
      <c r="U80" s="183">
        <v>22.5</v>
      </c>
      <c r="V80" s="182">
        <v>82</v>
      </c>
      <c r="W80" s="183">
        <v>30</v>
      </c>
      <c r="X80" s="182">
        <v>78</v>
      </c>
      <c r="Y80" s="183">
        <v>10</v>
      </c>
      <c r="Z80" s="182">
        <v>69</v>
      </c>
      <c r="AA80" s="183">
        <v>35</v>
      </c>
      <c r="AB80" s="182">
        <v>81</v>
      </c>
      <c r="AC80" s="183">
        <v>9</v>
      </c>
      <c r="AD80" s="193">
        <v>75</v>
      </c>
      <c r="AE80" s="194">
        <v>35</v>
      </c>
      <c r="AF80" s="182">
        <v>76</v>
      </c>
      <c r="AG80" s="183">
        <v>36.659999999999997</v>
      </c>
      <c r="AH80" s="186">
        <v>72</v>
      </c>
      <c r="AI80" s="187">
        <v>50</v>
      </c>
      <c r="AJ80" s="182">
        <v>74</v>
      </c>
      <c r="AK80" s="185">
        <v>25</v>
      </c>
      <c r="AL80" s="182">
        <v>73</v>
      </c>
      <c r="AM80" s="630">
        <v>22.5</v>
      </c>
      <c r="AN80" s="184">
        <v>83</v>
      </c>
      <c r="AO80" s="183">
        <v>8</v>
      </c>
      <c r="AP80" s="88">
        <v>1</v>
      </c>
      <c r="AQ80" s="425">
        <v>1</v>
      </c>
      <c r="AR80" s="364">
        <v>50</v>
      </c>
      <c r="AS80" s="361">
        <f>AR80*AS79</f>
        <v>12.5</v>
      </c>
      <c r="AT80" s="373">
        <f t="shared" ref="AT80:AT89" si="4">SUM(AR80:AS80)</f>
        <v>62.5</v>
      </c>
    </row>
    <row r="81" spans="1:46" s="59" customFormat="1" ht="20.25" customHeight="1" x14ac:dyDescent="0.35">
      <c r="A81" s="70">
        <v>2</v>
      </c>
      <c r="B81" s="304" t="s">
        <v>366</v>
      </c>
      <c r="C81" s="61">
        <v>2009</v>
      </c>
      <c r="D81" s="306" t="s">
        <v>25</v>
      </c>
      <c r="E81" s="33">
        <f>G81+I81+K81+M81+S81+Q81+O81+U81+W81+Y81+AA81+AC81+AE81+AG81+AI81+AK81+AM81+AO81</f>
        <v>250</v>
      </c>
      <c r="F81" s="258">
        <v>154</v>
      </c>
      <c r="G81" s="160">
        <v>10</v>
      </c>
      <c r="H81" s="195">
        <v>66</v>
      </c>
      <c r="I81" s="194">
        <v>35</v>
      </c>
      <c r="J81" s="159">
        <v>68</v>
      </c>
      <c r="K81" s="160">
        <v>42.5</v>
      </c>
      <c r="L81" s="159">
        <v>146</v>
      </c>
      <c r="M81" s="160">
        <v>25</v>
      </c>
      <c r="N81" s="159">
        <v>92</v>
      </c>
      <c r="O81" s="411">
        <v>0</v>
      </c>
      <c r="P81" s="159">
        <v>74</v>
      </c>
      <c r="Q81" s="60">
        <v>35</v>
      </c>
      <c r="R81" s="159">
        <v>82</v>
      </c>
      <c r="S81" s="160">
        <v>6</v>
      </c>
      <c r="T81" s="195">
        <v>83</v>
      </c>
      <c r="U81" s="194">
        <v>4</v>
      </c>
      <c r="V81" s="193">
        <v>87</v>
      </c>
      <c r="W81" s="194">
        <v>8</v>
      </c>
      <c r="X81" s="159">
        <v>76</v>
      </c>
      <c r="Y81" s="160">
        <v>17.5</v>
      </c>
      <c r="Z81" s="159">
        <v>73</v>
      </c>
      <c r="AA81" s="160">
        <v>17.5</v>
      </c>
      <c r="AB81" s="159"/>
      <c r="AC81" s="483"/>
      <c r="AD81" s="159">
        <v>85</v>
      </c>
      <c r="AE81" s="160">
        <v>12.5</v>
      </c>
      <c r="AF81" s="159">
        <v>78</v>
      </c>
      <c r="AG81" s="160">
        <v>20</v>
      </c>
      <c r="AH81" s="159">
        <v>93</v>
      </c>
      <c r="AI81" s="160">
        <v>6</v>
      </c>
      <c r="AJ81" s="159">
        <v>78</v>
      </c>
      <c r="AK81" s="60">
        <v>5</v>
      </c>
      <c r="AL81" s="159"/>
      <c r="AM81" s="624"/>
      <c r="AN81" s="192">
        <v>86</v>
      </c>
      <c r="AO81" s="160">
        <v>6</v>
      </c>
      <c r="AP81" s="89">
        <v>2</v>
      </c>
      <c r="AQ81" s="426">
        <f t="shared" ref="AQ81:AQ89" si="5">AQ80+1</f>
        <v>2</v>
      </c>
      <c r="AR81" s="378">
        <v>35</v>
      </c>
      <c r="AS81" s="361">
        <f>AR81*AS79</f>
        <v>8.75</v>
      </c>
      <c r="AT81" s="373">
        <f t="shared" si="4"/>
        <v>43.75</v>
      </c>
    </row>
    <row r="82" spans="1:46" s="59" customFormat="1" ht="20.25" customHeight="1" x14ac:dyDescent="0.35">
      <c r="A82" s="70">
        <v>4</v>
      </c>
      <c r="B82" s="312" t="s">
        <v>373</v>
      </c>
      <c r="C82" s="61">
        <v>2011</v>
      </c>
      <c r="D82" s="28" t="s">
        <v>35</v>
      </c>
      <c r="E82" s="33">
        <f>G82+I82+K82+M82+S82+Q82+O82+U82+W82+Y82+AA82+AC82+AE82+AG82+AI82+AK82+AM82+AO82</f>
        <v>243.42000000000002</v>
      </c>
      <c r="F82" s="258"/>
      <c r="G82" s="411"/>
      <c r="H82" s="195">
        <v>78</v>
      </c>
      <c r="I82" s="194">
        <v>5</v>
      </c>
      <c r="J82" s="159">
        <v>69</v>
      </c>
      <c r="K82" s="160">
        <v>25</v>
      </c>
      <c r="L82" s="159">
        <v>161</v>
      </c>
      <c r="M82" s="160">
        <v>7.5</v>
      </c>
      <c r="N82" s="159">
        <v>76</v>
      </c>
      <c r="O82" s="160">
        <v>9</v>
      </c>
      <c r="P82" s="159">
        <v>77</v>
      </c>
      <c r="Q82" s="60">
        <v>10</v>
      </c>
      <c r="R82" s="159">
        <v>75</v>
      </c>
      <c r="S82" s="160">
        <v>35</v>
      </c>
      <c r="T82" s="192">
        <v>78</v>
      </c>
      <c r="U82" s="160">
        <v>8</v>
      </c>
      <c r="V82" s="159">
        <v>82</v>
      </c>
      <c r="W82" s="160">
        <v>30</v>
      </c>
      <c r="X82" s="159"/>
      <c r="Y82" s="483"/>
      <c r="Z82" s="159">
        <v>73</v>
      </c>
      <c r="AA82" s="160">
        <v>17.5</v>
      </c>
      <c r="AB82" s="159">
        <v>74</v>
      </c>
      <c r="AC82" s="160">
        <v>25</v>
      </c>
      <c r="AD82" s="159"/>
      <c r="AE82" s="160"/>
      <c r="AF82" s="159"/>
      <c r="AG82" s="160"/>
      <c r="AH82" s="159"/>
      <c r="AI82" s="624"/>
      <c r="AJ82" s="159">
        <v>72</v>
      </c>
      <c r="AK82" s="60">
        <v>35</v>
      </c>
      <c r="AL82" s="159">
        <v>77</v>
      </c>
      <c r="AM82" s="160">
        <v>9.75</v>
      </c>
      <c r="AN82" s="192">
        <v>76</v>
      </c>
      <c r="AO82" s="160">
        <v>26.67</v>
      </c>
      <c r="AP82" s="89">
        <v>4</v>
      </c>
      <c r="AQ82" s="425">
        <f t="shared" si="5"/>
        <v>3</v>
      </c>
      <c r="AR82" s="364">
        <v>25</v>
      </c>
      <c r="AS82" s="361">
        <f>AR82*AS79</f>
        <v>6.25</v>
      </c>
      <c r="AT82" s="373">
        <f t="shared" si="4"/>
        <v>31.25</v>
      </c>
    </row>
    <row r="83" spans="1:46" s="59" customFormat="1" ht="20.25" customHeight="1" x14ac:dyDescent="0.35">
      <c r="A83" s="70">
        <v>7</v>
      </c>
      <c r="B83" s="424" t="s">
        <v>440</v>
      </c>
      <c r="C83" s="61">
        <v>2011</v>
      </c>
      <c r="D83" s="28" t="s">
        <v>37</v>
      </c>
      <c r="E83" s="33">
        <f>G83+I83+K83+M83+S83+Q83+O83+U83+W83+Y83+AA83+AC83+AE83+AG83+AI83+AK83+AM83+AO83</f>
        <v>239</v>
      </c>
      <c r="F83" s="258"/>
      <c r="G83" s="411"/>
      <c r="H83" s="195"/>
      <c r="I83" s="194"/>
      <c r="J83" s="159"/>
      <c r="K83" s="160"/>
      <c r="L83" s="159"/>
      <c r="M83" s="160"/>
      <c r="N83" s="159"/>
      <c r="O83" s="160"/>
      <c r="P83" s="159">
        <v>75</v>
      </c>
      <c r="Q83" s="60">
        <v>25</v>
      </c>
      <c r="R83" s="159">
        <v>74</v>
      </c>
      <c r="S83" s="194">
        <v>50</v>
      </c>
      <c r="T83" s="192">
        <v>69</v>
      </c>
      <c r="U83" s="160">
        <v>42.5</v>
      </c>
      <c r="V83" s="159">
        <v>70</v>
      </c>
      <c r="W83" s="160">
        <v>50</v>
      </c>
      <c r="X83" s="193"/>
      <c r="Y83" s="516"/>
      <c r="Z83" s="159">
        <v>70</v>
      </c>
      <c r="AA83" s="160">
        <v>25</v>
      </c>
      <c r="AB83" s="159">
        <v>83</v>
      </c>
      <c r="AC83" s="160">
        <v>4</v>
      </c>
      <c r="AD83" s="159"/>
      <c r="AE83" s="160"/>
      <c r="AF83" s="159"/>
      <c r="AG83" s="160"/>
      <c r="AH83" s="159"/>
      <c r="AI83" s="624"/>
      <c r="AJ83" s="159"/>
      <c r="AK83" s="60"/>
      <c r="AL83" s="159">
        <v>72</v>
      </c>
      <c r="AM83" s="160">
        <v>42.5</v>
      </c>
      <c r="AN83" s="192"/>
      <c r="AO83" s="160"/>
      <c r="AP83" s="89">
        <v>7</v>
      </c>
      <c r="AQ83" s="426">
        <f t="shared" si="5"/>
        <v>4</v>
      </c>
      <c r="AR83" s="378">
        <v>20</v>
      </c>
      <c r="AS83" s="361">
        <f>AR83*AS79</f>
        <v>5</v>
      </c>
      <c r="AT83" s="373">
        <f t="shared" si="4"/>
        <v>25</v>
      </c>
    </row>
    <row r="84" spans="1:46" s="59" customFormat="1" ht="20.25" customHeight="1" x14ac:dyDescent="0.35">
      <c r="A84" s="70">
        <v>3</v>
      </c>
      <c r="B84" s="466" t="s">
        <v>496</v>
      </c>
      <c r="C84" s="61">
        <v>2010</v>
      </c>
      <c r="D84" s="28" t="s">
        <v>497</v>
      </c>
      <c r="E84" s="33">
        <f>G84+I84+K84+M84+S84+Q84+O84+U84+W84+Y84+AA84+AC84+AE84+AG84+AI84+AK84+AM84+AO84-AG84-AG84</f>
        <v>223.5</v>
      </c>
      <c r="F84" s="258"/>
      <c r="G84" s="160"/>
      <c r="H84" s="195"/>
      <c r="I84" s="194"/>
      <c r="J84" s="159"/>
      <c r="K84" s="160"/>
      <c r="L84" s="193"/>
      <c r="M84" s="194"/>
      <c r="N84" s="193"/>
      <c r="O84" s="194"/>
      <c r="P84" s="193"/>
      <c r="Q84" s="227"/>
      <c r="R84" s="159"/>
      <c r="S84" s="516"/>
      <c r="T84" s="192"/>
      <c r="U84" s="160"/>
      <c r="V84" s="159"/>
      <c r="W84" s="160"/>
      <c r="X84" s="159">
        <v>76</v>
      </c>
      <c r="Y84" s="160">
        <v>17.5</v>
      </c>
      <c r="Z84" s="159">
        <v>66</v>
      </c>
      <c r="AA84" s="160">
        <v>50</v>
      </c>
      <c r="AB84" s="159">
        <v>72</v>
      </c>
      <c r="AC84" s="160">
        <v>35</v>
      </c>
      <c r="AD84" s="159">
        <v>78</v>
      </c>
      <c r="AE84" s="160">
        <v>22.5</v>
      </c>
      <c r="AF84" s="159">
        <v>81</v>
      </c>
      <c r="AG84" s="624">
        <v>9</v>
      </c>
      <c r="AH84" s="159">
        <v>79</v>
      </c>
      <c r="AI84" s="160">
        <v>20</v>
      </c>
      <c r="AJ84" s="193">
        <v>76</v>
      </c>
      <c r="AK84" s="227">
        <v>15</v>
      </c>
      <c r="AL84" s="159">
        <v>73</v>
      </c>
      <c r="AM84" s="160">
        <v>22.5</v>
      </c>
      <c r="AN84" s="192">
        <v>71</v>
      </c>
      <c r="AO84" s="160">
        <v>50</v>
      </c>
      <c r="AP84" s="89">
        <v>3</v>
      </c>
      <c r="AQ84" s="425">
        <f t="shared" si="5"/>
        <v>5</v>
      </c>
      <c r="AR84" s="364">
        <v>15</v>
      </c>
      <c r="AS84" s="379">
        <f>AR84*AS79</f>
        <v>3.75</v>
      </c>
      <c r="AT84" s="373">
        <f t="shared" si="4"/>
        <v>18.75</v>
      </c>
    </row>
    <row r="85" spans="1:46" s="59" customFormat="1" ht="20.25" customHeight="1" x14ac:dyDescent="0.35">
      <c r="A85" s="70">
        <v>5</v>
      </c>
      <c r="B85" s="27" t="s">
        <v>72</v>
      </c>
      <c r="C85" s="61">
        <v>2009</v>
      </c>
      <c r="D85" s="28" t="s">
        <v>47</v>
      </c>
      <c r="E85" s="33">
        <f>G85+I85+K85+M85+S85+Q85+O85+U85+W85+Y85+AA85+AC85+AE85+AG85+AI85+AK85-K85+AM85+AO85</f>
        <v>229.07999999999998</v>
      </c>
      <c r="F85" s="258">
        <v>141</v>
      </c>
      <c r="G85" s="160">
        <v>31.25</v>
      </c>
      <c r="H85" s="195">
        <v>75</v>
      </c>
      <c r="I85" s="194">
        <v>10</v>
      </c>
      <c r="J85" s="159">
        <v>78</v>
      </c>
      <c r="K85" s="411">
        <v>6</v>
      </c>
      <c r="L85" s="159">
        <v>145</v>
      </c>
      <c r="M85" s="160">
        <v>31.25</v>
      </c>
      <c r="N85" s="159">
        <v>76</v>
      </c>
      <c r="O85" s="160">
        <v>9</v>
      </c>
      <c r="P85" s="159">
        <v>76</v>
      </c>
      <c r="Q85" s="60">
        <v>17.5</v>
      </c>
      <c r="R85" s="159">
        <v>76</v>
      </c>
      <c r="S85" s="194">
        <v>22.5</v>
      </c>
      <c r="T85" s="192">
        <v>74</v>
      </c>
      <c r="U85" s="160">
        <v>22.5</v>
      </c>
      <c r="V85" s="159"/>
      <c r="W85" s="483"/>
      <c r="X85" s="159"/>
      <c r="Y85" s="160"/>
      <c r="Z85" s="159">
        <v>79</v>
      </c>
      <c r="AA85" s="160">
        <v>1</v>
      </c>
      <c r="AB85" s="159">
        <v>82</v>
      </c>
      <c r="AC85" s="160">
        <v>6</v>
      </c>
      <c r="AD85" s="159"/>
      <c r="AE85" s="160"/>
      <c r="AF85" s="159">
        <v>76</v>
      </c>
      <c r="AG85" s="160">
        <v>36.659999999999997</v>
      </c>
      <c r="AH85" s="159"/>
      <c r="AI85" s="624"/>
      <c r="AJ85" s="159">
        <v>78</v>
      </c>
      <c r="AK85" s="60">
        <v>5</v>
      </c>
      <c r="AL85" s="159">
        <v>77</v>
      </c>
      <c r="AM85" s="160">
        <v>9.75</v>
      </c>
      <c r="AN85" s="192">
        <v>76</v>
      </c>
      <c r="AO85" s="160">
        <v>26.67</v>
      </c>
      <c r="AP85" s="89">
        <v>5</v>
      </c>
      <c r="AQ85" s="426">
        <f t="shared" si="5"/>
        <v>6</v>
      </c>
      <c r="AR85" s="378">
        <v>10</v>
      </c>
      <c r="AS85" s="379">
        <f>AR85*AS79</f>
        <v>2.5</v>
      </c>
      <c r="AT85" s="373">
        <f t="shared" si="4"/>
        <v>12.5</v>
      </c>
    </row>
    <row r="86" spans="1:46" s="59" customFormat="1" ht="20.25" customHeight="1" x14ac:dyDescent="0.35">
      <c r="A86" s="70">
        <v>6</v>
      </c>
      <c r="B86" s="27" t="s">
        <v>114</v>
      </c>
      <c r="C86" s="61">
        <v>2008</v>
      </c>
      <c r="D86" s="28" t="s">
        <v>121</v>
      </c>
      <c r="E86" s="33">
        <f>G86+I86+K86+M86+S86+Q86+O86+U86+W86+Y86+AA86+AC86+AE86+AG86+AI86+AK86-O86+AM86+AO86</f>
        <v>220.17000000000002</v>
      </c>
      <c r="F86" s="258">
        <v>142</v>
      </c>
      <c r="G86" s="160">
        <v>25</v>
      </c>
      <c r="H86" s="195">
        <v>67</v>
      </c>
      <c r="I86" s="194">
        <v>25</v>
      </c>
      <c r="J86" s="159">
        <v>72</v>
      </c>
      <c r="K86" s="160">
        <v>17.5</v>
      </c>
      <c r="L86" s="159">
        <v>143</v>
      </c>
      <c r="M86" s="160">
        <v>43.75</v>
      </c>
      <c r="N86" s="159">
        <v>75</v>
      </c>
      <c r="O86" s="411">
        <v>15</v>
      </c>
      <c r="P86" s="159">
        <v>76</v>
      </c>
      <c r="Q86" s="60">
        <v>17.5</v>
      </c>
      <c r="R86" s="159">
        <v>80</v>
      </c>
      <c r="S86" s="194">
        <v>9</v>
      </c>
      <c r="T86" s="192">
        <v>75</v>
      </c>
      <c r="U86" s="160">
        <v>15</v>
      </c>
      <c r="V86" s="159"/>
      <c r="W86" s="483"/>
      <c r="X86" s="159">
        <v>79</v>
      </c>
      <c r="Y86" s="160">
        <v>7</v>
      </c>
      <c r="Z86" s="159"/>
      <c r="AA86" s="160"/>
      <c r="AB86" s="159">
        <v>78</v>
      </c>
      <c r="AC86" s="160">
        <v>15</v>
      </c>
      <c r="AD86" s="159"/>
      <c r="AE86" s="160"/>
      <c r="AF86" s="159"/>
      <c r="AG86" s="160"/>
      <c r="AH86" s="159"/>
      <c r="AI86" s="624"/>
      <c r="AJ86" s="159">
        <v>77</v>
      </c>
      <c r="AK86" s="60">
        <v>9</v>
      </c>
      <c r="AL86" s="159">
        <v>77</v>
      </c>
      <c r="AM86" s="160">
        <v>9.75</v>
      </c>
      <c r="AN86" s="192">
        <v>76</v>
      </c>
      <c r="AO86" s="160">
        <v>26.67</v>
      </c>
      <c r="AP86" s="89">
        <v>6</v>
      </c>
      <c r="AQ86" s="425">
        <f t="shared" si="5"/>
        <v>7</v>
      </c>
      <c r="AR86" s="364">
        <v>8</v>
      </c>
      <c r="AS86" s="379">
        <f>AR86*AS79</f>
        <v>2</v>
      </c>
      <c r="AT86" s="373">
        <f t="shared" si="4"/>
        <v>10</v>
      </c>
    </row>
    <row r="87" spans="1:46" s="59" customFormat="1" ht="20.25" customHeight="1" x14ac:dyDescent="0.35">
      <c r="A87" s="70">
        <v>8</v>
      </c>
      <c r="B87" s="118" t="s">
        <v>263</v>
      </c>
      <c r="C87" s="61">
        <v>2008</v>
      </c>
      <c r="D87" s="28" t="s">
        <v>30</v>
      </c>
      <c r="E87" s="33">
        <f t="shared" ref="E87:E102" si="6">G87+I87+K87+M87+S87+Q87+O87+U87+W87+Y87+AA87+AC87+AE87+AG87+AI87+AK87+AM87+AO87</f>
        <v>176</v>
      </c>
      <c r="F87" s="258">
        <v>160</v>
      </c>
      <c r="G87" s="160">
        <v>7.5</v>
      </c>
      <c r="H87" s="195"/>
      <c r="I87" s="420"/>
      <c r="J87" s="159">
        <v>86</v>
      </c>
      <c r="K87" s="160">
        <v>2</v>
      </c>
      <c r="L87" s="159">
        <v>160</v>
      </c>
      <c r="M87" s="160">
        <v>10</v>
      </c>
      <c r="N87" s="159">
        <v>70</v>
      </c>
      <c r="O87" s="194">
        <v>42.5</v>
      </c>
      <c r="P87" s="159">
        <v>84</v>
      </c>
      <c r="Q87" s="60">
        <v>0</v>
      </c>
      <c r="R87" s="159">
        <v>77</v>
      </c>
      <c r="S87" s="194">
        <v>15</v>
      </c>
      <c r="T87" s="192">
        <v>77</v>
      </c>
      <c r="U87" s="160">
        <v>10</v>
      </c>
      <c r="V87" s="159">
        <v>93</v>
      </c>
      <c r="W87" s="483">
        <v>4</v>
      </c>
      <c r="X87" s="159">
        <v>72</v>
      </c>
      <c r="Y87" s="160">
        <v>25</v>
      </c>
      <c r="Z87" s="159">
        <v>78</v>
      </c>
      <c r="AA87" s="160">
        <v>4</v>
      </c>
      <c r="AB87" s="159">
        <v>77</v>
      </c>
      <c r="AC87" s="160">
        <v>20</v>
      </c>
      <c r="AD87" s="159"/>
      <c r="AE87" s="160"/>
      <c r="AF87" s="159">
        <v>81</v>
      </c>
      <c r="AG87" s="160">
        <v>9</v>
      </c>
      <c r="AH87" s="159">
        <v>82</v>
      </c>
      <c r="AI87" s="160">
        <v>15</v>
      </c>
      <c r="AJ87" s="159">
        <v>79</v>
      </c>
      <c r="AK87" s="60">
        <v>2</v>
      </c>
      <c r="AL87" s="159"/>
      <c r="AM87" s="624"/>
      <c r="AN87" s="192">
        <v>79</v>
      </c>
      <c r="AO87" s="160">
        <v>10</v>
      </c>
      <c r="AP87" s="89">
        <v>8</v>
      </c>
      <c r="AQ87" s="426">
        <f t="shared" si="5"/>
        <v>8</v>
      </c>
      <c r="AR87" s="378">
        <v>6</v>
      </c>
      <c r="AS87" s="361">
        <f>AR87*AS79</f>
        <v>1.5</v>
      </c>
      <c r="AT87" s="373">
        <f t="shared" si="4"/>
        <v>7.5</v>
      </c>
    </row>
    <row r="88" spans="1:46" s="59" customFormat="1" ht="20.25" customHeight="1" x14ac:dyDescent="0.35">
      <c r="A88" s="70">
        <v>9</v>
      </c>
      <c r="B88" s="117" t="s">
        <v>233</v>
      </c>
      <c r="C88" s="61">
        <v>2008</v>
      </c>
      <c r="D88" s="28" t="s">
        <v>19</v>
      </c>
      <c r="E88" s="33">
        <f t="shared" si="6"/>
        <v>155.91</v>
      </c>
      <c r="F88" s="258">
        <v>137</v>
      </c>
      <c r="G88" s="172">
        <v>43.75</v>
      </c>
      <c r="H88" s="195">
        <v>79</v>
      </c>
      <c r="I88" s="194">
        <v>2</v>
      </c>
      <c r="J88" s="159"/>
      <c r="K88" s="411"/>
      <c r="L88" s="159"/>
      <c r="M88" s="160"/>
      <c r="N88" s="159">
        <v>82</v>
      </c>
      <c r="O88" s="160">
        <v>6</v>
      </c>
      <c r="P88" s="159">
        <v>79</v>
      </c>
      <c r="Q88" s="60">
        <v>8</v>
      </c>
      <c r="R88" s="159"/>
      <c r="S88" s="516"/>
      <c r="T88" s="192">
        <v>80</v>
      </c>
      <c r="U88" s="160">
        <v>6</v>
      </c>
      <c r="V88" s="159">
        <v>83</v>
      </c>
      <c r="W88" s="160">
        <v>20</v>
      </c>
      <c r="X88" s="159">
        <v>81</v>
      </c>
      <c r="Y88" s="160">
        <v>4</v>
      </c>
      <c r="Z88" s="159">
        <v>77</v>
      </c>
      <c r="AA88" s="160">
        <v>7</v>
      </c>
      <c r="AB88" s="159"/>
      <c r="AC88" s="160"/>
      <c r="AD88" s="159">
        <v>78</v>
      </c>
      <c r="AE88" s="160">
        <v>22.5</v>
      </c>
      <c r="AF88" s="159">
        <v>76</v>
      </c>
      <c r="AG88" s="160">
        <v>36.659999999999997</v>
      </c>
      <c r="AH88" s="159"/>
      <c r="AI88" s="160"/>
      <c r="AJ88" s="159"/>
      <c r="AK88" s="60"/>
      <c r="AL88" s="193"/>
      <c r="AM88" s="628"/>
      <c r="AN88" s="195"/>
      <c r="AO88" s="194"/>
      <c r="AP88" s="89">
        <v>9</v>
      </c>
      <c r="AQ88" s="425">
        <f t="shared" si="5"/>
        <v>9</v>
      </c>
      <c r="AR88" s="364">
        <v>4</v>
      </c>
      <c r="AS88" s="379">
        <f>AR88*AS79</f>
        <v>1</v>
      </c>
      <c r="AT88" s="373">
        <f t="shared" si="4"/>
        <v>5</v>
      </c>
    </row>
    <row r="89" spans="1:46" s="59" customFormat="1" ht="20.25" customHeight="1" x14ac:dyDescent="0.35">
      <c r="A89" s="70">
        <v>10</v>
      </c>
      <c r="B89" s="27" t="s">
        <v>74</v>
      </c>
      <c r="C89" s="61">
        <v>2010</v>
      </c>
      <c r="D89" s="28" t="s">
        <v>29</v>
      </c>
      <c r="E89" s="33">
        <f t="shared" si="6"/>
        <v>139.62</v>
      </c>
      <c r="F89" s="258">
        <v>145</v>
      </c>
      <c r="G89" s="172">
        <v>15.62</v>
      </c>
      <c r="H89" s="195">
        <v>78</v>
      </c>
      <c r="I89" s="194">
        <v>5</v>
      </c>
      <c r="J89" s="159"/>
      <c r="K89" s="411"/>
      <c r="L89" s="159"/>
      <c r="M89" s="160"/>
      <c r="N89" s="193">
        <v>70</v>
      </c>
      <c r="O89" s="194">
        <v>42.5</v>
      </c>
      <c r="P89" s="159">
        <v>81</v>
      </c>
      <c r="Q89" s="60">
        <v>5</v>
      </c>
      <c r="R89" s="159">
        <v>76</v>
      </c>
      <c r="S89" s="194">
        <v>22.5</v>
      </c>
      <c r="T89" s="192"/>
      <c r="U89" s="483"/>
      <c r="V89" s="159"/>
      <c r="W89" s="160"/>
      <c r="X89" s="159"/>
      <c r="Y89" s="160"/>
      <c r="Z89" s="159"/>
      <c r="AA89" s="160"/>
      <c r="AB89" s="159">
        <v>81</v>
      </c>
      <c r="AC89" s="160">
        <v>9</v>
      </c>
      <c r="AD89" s="159"/>
      <c r="AE89" s="160"/>
      <c r="AF89" s="159">
        <v>79</v>
      </c>
      <c r="AG89" s="160">
        <v>15</v>
      </c>
      <c r="AH89" s="159">
        <v>76</v>
      </c>
      <c r="AI89" s="160">
        <v>25</v>
      </c>
      <c r="AJ89" s="159"/>
      <c r="AK89" s="60"/>
      <c r="AL89" s="159"/>
      <c r="AM89" s="624"/>
      <c r="AN89" s="192"/>
      <c r="AO89" s="160"/>
      <c r="AP89" s="89">
        <v>10</v>
      </c>
      <c r="AQ89" s="426">
        <f t="shared" si="5"/>
        <v>10</v>
      </c>
      <c r="AR89" s="378">
        <v>2</v>
      </c>
      <c r="AS89" s="379">
        <v>0.25</v>
      </c>
      <c r="AT89" s="373">
        <f t="shared" si="4"/>
        <v>2.25</v>
      </c>
    </row>
    <row r="90" spans="1:46" s="59" customFormat="1" ht="20.25" customHeight="1" x14ac:dyDescent="0.35">
      <c r="A90" s="70">
        <v>11</v>
      </c>
      <c r="B90" s="27" t="s">
        <v>161</v>
      </c>
      <c r="C90" s="61">
        <v>2009</v>
      </c>
      <c r="D90" s="28" t="s">
        <v>43</v>
      </c>
      <c r="E90" s="33">
        <f t="shared" si="6"/>
        <v>134</v>
      </c>
      <c r="F90" s="258"/>
      <c r="G90" s="172"/>
      <c r="H90" s="195"/>
      <c r="I90" s="194"/>
      <c r="J90" s="159"/>
      <c r="K90" s="160"/>
      <c r="L90" s="159"/>
      <c r="M90" s="160"/>
      <c r="N90" s="159"/>
      <c r="O90" s="160"/>
      <c r="P90" s="159"/>
      <c r="Q90" s="60"/>
      <c r="R90" s="159"/>
      <c r="S90" s="483"/>
      <c r="T90" s="192"/>
      <c r="U90" s="160"/>
      <c r="V90" s="159">
        <v>85</v>
      </c>
      <c r="W90" s="160">
        <v>10</v>
      </c>
      <c r="X90" s="159"/>
      <c r="Y90" s="160"/>
      <c r="Z90" s="159"/>
      <c r="AA90" s="160"/>
      <c r="AB90" s="159">
        <v>70</v>
      </c>
      <c r="AC90" s="160">
        <v>50</v>
      </c>
      <c r="AD90" s="159">
        <v>73</v>
      </c>
      <c r="AE90" s="160">
        <v>50</v>
      </c>
      <c r="AF90" s="159"/>
      <c r="AG90" s="160"/>
      <c r="AH90" s="159">
        <v>94</v>
      </c>
      <c r="AI90" s="160">
        <v>4</v>
      </c>
      <c r="AJ90" s="193">
        <v>75</v>
      </c>
      <c r="AK90" s="227">
        <v>20</v>
      </c>
      <c r="AL90" s="159"/>
      <c r="AM90" s="624"/>
      <c r="AN90" s="192"/>
      <c r="AO90" s="160"/>
      <c r="AP90" s="89">
        <v>11</v>
      </c>
      <c r="AQ90" s="427"/>
      <c r="AR90" s="380"/>
      <c r="AS90" s="381"/>
      <c r="AT90" s="382"/>
    </row>
    <row r="91" spans="1:46" s="59" customFormat="1" ht="20.25" customHeight="1" x14ac:dyDescent="0.35">
      <c r="A91" s="70">
        <v>12</v>
      </c>
      <c r="B91" s="254" t="s">
        <v>218</v>
      </c>
      <c r="C91" s="61">
        <v>2011</v>
      </c>
      <c r="D91" s="28" t="s">
        <v>37</v>
      </c>
      <c r="E91" s="33">
        <f t="shared" si="6"/>
        <v>128.5</v>
      </c>
      <c r="F91" s="258"/>
      <c r="G91" s="411"/>
      <c r="H91" s="195">
        <v>73</v>
      </c>
      <c r="I91" s="194">
        <v>15</v>
      </c>
      <c r="J91" s="159"/>
      <c r="K91" s="160"/>
      <c r="L91" s="159">
        <v>137</v>
      </c>
      <c r="M91" s="160">
        <v>62.5</v>
      </c>
      <c r="N91" s="159"/>
      <c r="O91" s="160"/>
      <c r="P91" s="159"/>
      <c r="Q91" s="60"/>
      <c r="R91" s="159"/>
      <c r="S91" s="516"/>
      <c r="T91" s="192"/>
      <c r="U91" s="160"/>
      <c r="V91" s="159">
        <v>84</v>
      </c>
      <c r="W91" s="160">
        <v>15</v>
      </c>
      <c r="X91" s="159">
        <v>85</v>
      </c>
      <c r="Y91" s="160">
        <v>1</v>
      </c>
      <c r="Z91" s="159"/>
      <c r="AA91" s="160"/>
      <c r="AB91" s="159"/>
      <c r="AC91" s="160"/>
      <c r="AD91" s="159"/>
      <c r="AE91" s="160"/>
      <c r="AF91" s="159"/>
      <c r="AG91" s="160"/>
      <c r="AH91" s="159">
        <v>75</v>
      </c>
      <c r="AI91" s="160">
        <v>35</v>
      </c>
      <c r="AJ91" s="159"/>
      <c r="AK91" s="60"/>
      <c r="AL91" s="159"/>
      <c r="AM91" s="624"/>
      <c r="AN91" s="192"/>
      <c r="AO91" s="160"/>
      <c r="AP91" s="89">
        <v>12</v>
      </c>
      <c r="AQ91" s="427"/>
      <c r="AR91" s="378">
        <f>SUM(AR80:AR89)</f>
        <v>175</v>
      </c>
      <c r="AS91" s="383"/>
      <c r="AT91" s="384">
        <f>SUM(AT80:AT89)</f>
        <v>218.5</v>
      </c>
    </row>
    <row r="92" spans="1:46" s="59" customFormat="1" ht="20.25" customHeight="1" x14ac:dyDescent="0.35">
      <c r="A92" s="70">
        <v>13</v>
      </c>
      <c r="B92" s="353" t="s">
        <v>413</v>
      </c>
      <c r="C92" s="61">
        <v>2009</v>
      </c>
      <c r="D92" s="585" t="s">
        <v>102</v>
      </c>
      <c r="E92" s="33">
        <f t="shared" si="6"/>
        <v>127.5</v>
      </c>
      <c r="F92" s="258"/>
      <c r="G92" s="411"/>
      <c r="H92" s="195"/>
      <c r="I92" s="194"/>
      <c r="J92" s="159">
        <v>68</v>
      </c>
      <c r="K92" s="160">
        <v>42.5</v>
      </c>
      <c r="L92" s="159"/>
      <c r="M92" s="160"/>
      <c r="N92" s="159"/>
      <c r="O92" s="160"/>
      <c r="P92" s="193">
        <v>73</v>
      </c>
      <c r="Q92" s="227">
        <v>50</v>
      </c>
      <c r="R92" s="159"/>
      <c r="S92" s="516"/>
      <c r="T92" s="192"/>
      <c r="U92" s="160"/>
      <c r="V92" s="159"/>
      <c r="W92" s="160"/>
      <c r="X92" s="159">
        <v>71</v>
      </c>
      <c r="Y92" s="160">
        <v>35</v>
      </c>
      <c r="Z92" s="159"/>
      <c r="AA92" s="160"/>
      <c r="AB92" s="159"/>
      <c r="AC92" s="160"/>
      <c r="AD92" s="159"/>
      <c r="AE92" s="160"/>
      <c r="AF92" s="159"/>
      <c r="AG92" s="160"/>
      <c r="AH92" s="159"/>
      <c r="AI92" s="160"/>
      <c r="AJ92" s="159"/>
      <c r="AK92" s="60"/>
      <c r="AL92" s="159"/>
      <c r="AM92" s="624"/>
      <c r="AN92" s="192"/>
      <c r="AO92" s="160"/>
      <c r="AP92" s="89">
        <v>13</v>
      </c>
      <c r="AR92" s="123"/>
      <c r="AT92" s="20"/>
    </row>
    <row r="93" spans="1:46" s="59" customFormat="1" ht="20.25" customHeight="1" x14ac:dyDescent="0.35">
      <c r="A93" s="70">
        <v>14</v>
      </c>
      <c r="B93" s="304" t="s">
        <v>368</v>
      </c>
      <c r="C93" s="61">
        <v>2009</v>
      </c>
      <c r="D93" s="306" t="s">
        <v>56</v>
      </c>
      <c r="E93" s="33">
        <f t="shared" si="6"/>
        <v>119.5</v>
      </c>
      <c r="F93" s="258">
        <v>120</v>
      </c>
      <c r="G93" s="160">
        <v>62.5</v>
      </c>
      <c r="H93" s="195">
        <v>62</v>
      </c>
      <c r="I93" s="194">
        <v>50</v>
      </c>
      <c r="J93" s="159"/>
      <c r="K93" s="411"/>
      <c r="L93" s="159"/>
      <c r="M93" s="160"/>
      <c r="N93" s="159"/>
      <c r="O93" s="160"/>
      <c r="P93" s="159"/>
      <c r="Q93" s="60"/>
      <c r="R93" s="159"/>
      <c r="S93" s="516"/>
      <c r="T93" s="192"/>
      <c r="U93" s="160"/>
      <c r="V93" s="159"/>
      <c r="W93" s="160"/>
      <c r="X93" s="159">
        <v>79</v>
      </c>
      <c r="Y93" s="160">
        <v>7</v>
      </c>
      <c r="Z93" s="159"/>
      <c r="AA93" s="160"/>
      <c r="AB93" s="159"/>
      <c r="AC93" s="160"/>
      <c r="AD93" s="159"/>
      <c r="AE93" s="160"/>
      <c r="AF93" s="159"/>
      <c r="AG93" s="160"/>
      <c r="AH93" s="159"/>
      <c r="AI93" s="160"/>
      <c r="AJ93" s="159"/>
      <c r="AK93" s="60"/>
      <c r="AL93" s="193"/>
      <c r="AM93" s="628"/>
      <c r="AN93" s="195"/>
      <c r="AO93" s="194"/>
      <c r="AP93" s="89">
        <v>14</v>
      </c>
    </row>
    <row r="94" spans="1:46" s="59" customFormat="1" ht="20.25" customHeight="1" x14ac:dyDescent="0.35">
      <c r="A94" s="70">
        <v>15</v>
      </c>
      <c r="B94" s="304" t="s">
        <v>369</v>
      </c>
      <c r="C94" s="61">
        <v>2009</v>
      </c>
      <c r="D94" s="28" t="s">
        <v>19</v>
      </c>
      <c r="E94" s="33">
        <f t="shared" si="6"/>
        <v>108.5</v>
      </c>
      <c r="F94" s="258">
        <v>184</v>
      </c>
      <c r="G94" s="411">
        <v>0</v>
      </c>
      <c r="H94" s="195"/>
      <c r="I94" s="194"/>
      <c r="J94" s="159">
        <v>87</v>
      </c>
      <c r="K94" s="160">
        <v>0</v>
      </c>
      <c r="L94" s="159"/>
      <c r="M94" s="160"/>
      <c r="N94" s="159">
        <v>90</v>
      </c>
      <c r="O94" s="160">
        <v>2</v>
      </c>
      <c r="P94" s="159">
        <v>82</v>
      </c>
      <c r="Q94" s="60">
        <v>2</v>
      </c>
      <c r="R94" s="159">
        <v>96</v>
      </c>
      <c r="S94" s="160">
        <v>4</v>
      </c>
      <c r="T94" s="192">
        <v>93</v>
      </c>
      <c r="U94" s="160">
        <v>0</v>
      </c>
      <c r="V94" s="159">
        <v>96</v>
      </c>
      <c r="W94" s="160">
        <v>2</v>
      </c>
      <c r="X94" s="159">
        <v>89</v>
      </c>
      <c r="Y94" s="483">
        <v>0</v>
      </c>
      <c r="Z94" s="193"/>
      <c r="AA94" s="194"/>
      <c r="AB94" s="193"/>
      <c r="AC94" s="194"/>
      <c r="AD94" s="193"/>
      <c r="AE94" s="628"/>
      <c r="AF94" s="193">
        <v>83</v>
      </c>
      <c r="AG94" s="194">
        <v>6</v>
      </c>
      <c r="AH94" s="193"/>
      <c r="AI94" s="194"/>
      <c r="AJ94" s="159">
        <v>68</v>
      </c>
      <c r="AK94" s="60">
        <v>50</v>
      </c>
      <c r="AL94" s="159">
        <v>72</v>
      </c>
      <c r="AM94" s="160">
        <v>42.5</v>
      </c>
      <c r="AN94" s="192"/>
      <c r="AO94" s="160"/>
      <c r="AP94" s="89">
        <v>15</v>
      </c>
    </row>
    <row r="95" spans="1:46" s="59" customFormat="1" ht="20.25" customHeight="1" x14ac:dyDescent="0.35">
      <c r="A95" s="70">
        <v>16</v>
      </c>
      <c r="B95" s="27" t="s">
        <v>234</v>
      </c>
      <c r="C95" s="61">
        <v>2009</v>
      </c>
      <c r="D95" s="28" t="s">
        <v>20</v>
      </c>
      <c r="E95" s="33">
        <f t="shared" si="6"/>
        <v>97</v>
      </c>
      <c r="F95" s="258"/>
      <c r="G95" s="411"/>
      <c r="H95" s="195"/>
      <c r="I95" s="194"/>
      <c r="J95" s="159">
        <v>74</v>
      </c>
      <c r="K95" s="160">
        <v>10</v>
      </c>
      <c r="L95" s="159">
        <v>157</v>
      </c>
      <c r="M95" s="160">
        <v>12.5</v>
      </c>
      <c r="N95" s="159"/>
      <c r="O95" s="160"/>
      <c r="P95" s="159"/>
      <c r="Q95" s="60"/>
      <c r="R95" s="159"/>
      <c r="S95" s="516"/>
      <c r="T95" s="192">
        <v>69</v>
      </c>
      <c r="U95" s="160">
        <v>42.5</v>
      </c>
      <c r="V95" s="159"/>
      <c r="W95" s="160"/>
      <c r="X95" s="159"/>
      <c r="Y95" s="160"/>
      <c r="Z95" s="159">
        <v>77</v>
      </c>
      <c r="AA95" s="160">
        <v>7</v>
      </c>
      <c r="AB95" s="159"/>
      <c r="AC95" s="160"/>
      <c r="AD95" s="159"/>
      <c r="AE95" s="624"/>
      <c r="AF95" s="159">
        <v>86</v>
      </c>
      <c r="AG95" s="160">
        <v>2</v>
      </c>
      <c r="AH95" s="159">
        <v>86</v>
      </c>
      <c r="AI95" s="160">
        <v>8</v>
      </c>
      <c r="AJ95" s="159"/>
      <c r="AK95" s="60"/>
      <c r="AL95" s="159"/>
      <c r="AM95" s="160"/>
      <c r="AN95" s="192">
        <v>78</v>
      </c>
      <c r="AO95" s="160">
        <v>15</v>
      </c>
      <c r="AP95" s="89">
        <v>16</v>
      </c>
    </row>
    <row r="96" spans="1:46" s="59" customFormat="1" ht="20.25" customHeight="1" x14ac:dyDescent="0.35">
      <c r="A96" s="70">
        <v>17</v>
      </c>
      <c r="B96" s="304" t="s">
        <v>367</v>
      </c>
      <c r="C96" s="61">
        <v>2009</v>
      </c>
      <c r="D96" s="28" t="s">
        <v>19</v>
      </c>
      <c r="E96" s="33">
        <f t="shared" si="6"/>
        <v>55.5</v>
      </c>
      <c r="F96" s="258">
        <v>166</v>
      </c>
      <c r="G96" s="160">
        <v>2.5</v>
      </c>
      <c r="H96" s="195">
        <v>82</v>
      </c>
      <c r="I96" s="420">
        <v>0</v>
      </c>
      <c r="J96" s="159"/>
      <c r="K96" s="160"/>
      <c r="L96" s="159"/>
      <c r="M96" s="160"/>
      <c r="N96" s="159">
        <v>74</v>
      </c>
      <c r="O96" s="160">
        <v>20</v>
      </c>
      <c r="P96" s="159">
        <v>81</v>
      </c>
      <c r="Q96" s="60">
        <v>5</v>
      </c>
      <c r="R96" s="159"/>
      <c r="S96" s="516"/>
      <c r="T96" s="192">
        <v>87</v>
      </c>
      <c r="U96" s="160">
        <v>2</v>
      </c>
      <c r="V96" s="159">
        <v>90</v>
      </c>
      <c r="W96" s="160">
        <v>6</v>
      </c>
      <c r="X96" s="159">
        <v>85</v>
      </c>
      <c r="Y96" s="160">
        <v>1</v>
      </c>
      <c r="Z96" s="159">
        <v>79</v>
      </c>
      <c r="AA96" s="160">
        <v>1</v>
      </c>
      <c r="AB96" s="159"/>
      <c r="AC96" s="160"/>
      <c r="AD96" s="159">
        <v>88</v>
      </c>
      <c r="AE96" s="160">
        <v>8</v>
      </c>
      <c r="AF96" s="159">
        <v>90</v>
      </c>
      <c r="AG96" s="160">
        <v>0</v>
      </c>
      <c r="AH96" s="159">
        <v>84</v>
      </c>
      <c r="AI96" s="160">
        <v>10</v>
      </c>
      <c r="AJ96" s="159"/>
      <c r="AK96" s="636"/>
      <c r="AL96" s="159"/>
      <c r="AM96" s="160"/>
      <c r="AN96" s="192"/>
      <c r="AO96" s="160"/>
      <c r="AP96" s="89">
        <v>17</v>
      </c>
    </row>
    <row r="97" spans="1:42" s="59" customFormat="1" ht="20.25" customHeight="1" x14ac:dyDescent="0.35">
      <c r="A97" s="70">
        <v>18</v>
      </c>
      <c r="B97" s="466" t="s">
        <v>498</v>
      </c>
      <c r="C97" s="61">
        <v>2009</v>
      </c>
      <c r="D97" s="467" t="s">
        <v>26</v>
      </c>
      <c r="E97" s="33">
        <f t="shared" si="6"/>
        <v>50</v>
      </c>
      <c r="F97" s="258"/>
      <c r="G97" s="160"/>
      <c r="H97" s="195"/>
      <c r="I97" s="194"/>
      <c r="J97" s="159"/>
      <c r="K97" s="160"/>
      <c r="L97" s="159"/>
      <c r="M97" s="160"/>
      <c r="N97" s="159"/>
      <c r="O97" s="160"/>
      <c r="P97" s="159"/>
      <c r="Q97" s="60"/>
      <c r="R97" s="159"/>
      <c r="S97" s="516"/>
      <c r="T97" s="192"/>
      <c r="U97" s="160"/>
      <c r="V97" s="159"/>
      <c r="W97" s="160"/>
      <c r="X97" s="159">
        <v>61</v>
      </c>
      <c r="Y97" s="160">
        <v>50</v>
      </c>
      <c r="Z97" s="159"/>
      <c r="AA97" s="160"/>
      <c r="AB97" s="159"/>
      <c r="AC97" s="160"/>
      <c r="AD97" s="159"/>
      <c r="AE97" s="160"/>
      <c r="AF97" s="159"/>
      <c r="AG97" s="160"/>
      <c r="AH97" s="159"/>
      <c r="AI97" s="160"/>
      <c r="AJ97" s="159"/>
      <c r="AK97" s="636"/>
      <c r="AL97" s="159"/>
      <c r="AM97" s="160"/>
      <c r="AN97" s="192"/>
      <c r="AO97" s="160"/>
      <c r="AP97" s="89">
        <v>18</v>
      </c>
    </row>
    <row r="98" spans="1:42" s="59" customFormat="1" ht="20.25" customHeight="1" x14ac:dyDescent="0.35">
      <c r="A98" s="70">
        <v>19</v>
      </c>
      <c r="B98" s="504" t="s">
        <v>525</v>
      </c>
      <c r="C98" s="61">
        <v>2010</v>
      </c>
      <c r="D98" s="504" t="s">
        <v>19</v>
      </c>
      <c r="E98" s="33">
        <f t="shared" si="6"/>
        <v>24.75</v>
      </c>
      <c r="F98" s="258"/>
      <c r="G98" s="411"/>
      <c r="H98" s="195"/>
      <c r="I98" s="194"/>
      <c r="J98" s="159"/>
      <c r="K98" s="160"/>
      <c r="L98" s="159"/>
      <c r="M98" s="160"/>
      <c r="N98" s="159"/>
      <c r="O98" s="160"/>
      <c r="P98" s="159"/>
      <c r="Q98" s="60"/>
      <c r="R98" s="159"/>
      <c r="S98" s="516"/>
      <c r="T98" s="195"/>
      <c r="U98" s="194"/>
      <c r="V98" s="193"/>
      <c r="W98" s="194"/>
      <c r="X98" s="159"/>
      <c r="Y98" s="160"/>
      <c r="Z98" s="159"/>
      <c r="AA98" s="160"/>
      <c r="AB98" s="159">
        <v>88</v>
      </c>
      <c r="AC98" s="160">
        <v>2</v>
      </c>
      <c r="AD98" s="159"/>
      <c r="AE98" s="160"/>
      <c r="AF98" s="159">
        <v>100</v>
      </c>
      <c r="AG98" s="160">
        <v>4</v>
      </c>
      <c r="AH98" s="159"/>
      <c r="AI98" s="624"/>
      <c r="AJ98" s="159">
        <v>77</v>
      </c>
      <c r="AK98" s="60">
        <v>9</v>
      </c>
      <c r="AL98" s="159">
        <v>77</v>
      </c>
      <c r="AM98" s="160">
        <v>9.75</v>
      </c>
      <c r="AN98" s="192"/>
      <c r="AO98" s="160"/>
      <c r="AP98" s="89">
        <v>19</v>
      </c>
    </row>
    <row r="99" spans="1:42" s="59" customFormat="1" ht="20.25" customHeight="1" x14ac:dyDescent="0.35">
      <c r="A99" s="70">
        <v>20</v>
      </c>
      <c r="B99" s="478" t="s">
        <v>516</v>
      </c>
      <c r="C99" s="61">
        <v>2008</v>
      </c>
      <c r="D99" s="253" t="s">
        <v>82</v>
      </c>
      <c r="E99" s="33">
        <f t="shared" si="6"/>
        <v>22.5</v>
      </c>
      <c r="F99" s="258"/>
      <c r="G99" s="411"/>
      <c r="H99" s="195"/>
      <c r="I99" s="194"/>
      <c r="J99" s="159"/>
      <c r="K99" s="160"/>
      <c r="L99" s="159"/>
      <c r="M99" s="160"/>
      <c r="N99" s="159"/>
      <c r="O99" s="160"/>
      <c r="P99" s="159"/>
      <c r="Q99" s="60"/>
      <c r="R99" s="159"/>
      <c r="S99" s="516"/>
      <c r="T99" s="195"/>
      <c r="U99" s="194"/>
      <c r="V99" s="193"/>
      <c r="W99" s="194"/>
      <c r="X99" s="159"/>
      <c r="Y99" s="160"/>
      <c r="Z99" s="159">
        <v>74</v>
      </c>
      <c r="AA99" s="160">
        <v>10</v>
      </c>
      <c r="AB99" s="159"/>
      <c r="AC99" s="160"/>
      <c r="AD99" s="159">
        <v>85</v>
      </c>
      <c r="AE99" s="160">
        <v>12.5</v>
      </c>
      <c r="AF99" s="159">
        <v>91</v>
      </c>
      <c r="AG99" s="160">
        <v>0</v>
      </c>
      <c r="AH99" s="159"/>
      <c r="AI99" s="624"/>
      <c r="AJ99" s="159">
        <v>81</v>
      </c>
      <c r="AK99" s="60">
        <v>0</v>
      </c>
      <c r="AL99" s="159"/>
      <c r="AM99" s="160"/>
      <c r="AN99" s="192"/>
      <c r="AO99" s="160"/>
      <c r="AP99" s="89">
        <v>20</v>
      </c>
    </row>
    <row r="100" spans="1:42" s="59" customFormat="1" ht="20.25" customHeight="1" x14ac:dyDescent="0.35">
      <c r="A100" s="70">
        <v>21</v>
      </c>
      <c r="B100" s="618" t="s">
        <v>236</v>
      </c>
      <c r="C100" s="61">
        <v>2010</v>
      </c>
      <c r="D100" s="339" t="s">
        <v>22</v>
      </c>
      <c r="E100" s="33">
        <f t="shared" si="6"/>
        <v>18</v>
      </c>
      <c r="F100" s="302">
        <v>163</v>
      </c>
      <c r="G100" s="172">
        <v>5</v>
      </c>
      <c r="H100" s="195">
        <v>77</v>
      </c>
      <c r="I100" s="194">
        <v>8</v>
      </c>
      <c r="J100" s="159">
        <v>90</v>
      </c>
      <c r="K100" s="160">
        <v>0</v>
      </c>
      <c r="L100" s="193">
        <v>165</v>
      </c>
      <c r="M100" s="194">
        <v>5</v>
      </c>
      <c r="N100" s="159"/>
      <c r="O100" s="411"/>
      <c r="P100" s="159"/>
      <c r="Q100" s="160"/>
      <c r="R100" s="159"/>
      <c r="S100" s="516"/>
      <c r="T100" s="159"/>
      <c r="U100" s="160"/>
      <c r="V100" s="159"/>
      <c r="W100" s="160"/>
      <c r="X100" s="159"/>
      <c r="Y100" s="160"/>
      <c r="Z100" s="159"/>
      <c r="AA100" s="160"/>
      <c r="AB100" s="159"/>
      <c r="AC100" s="160"/>
      <c r="AD100" s="159"/>
      <c r="AE100" s="160"/>
      <c r="AF100" s="159"/>
      <c r="AG100" s="160"/>
      <c r="AH100" s="159"/>
      <c r="AI100" s="624"/>
      <c r="AJ100" s="159"/>
      <c r="AK100" s="60"/>
      <c r="AL100" s="159"/>
      <c r="AM100" s="160"/>
      <c r="AN100" s="192"/>
      <c r="AO100" s="160"/>
      <c r="AP100" s="89">
        <v>21</v>
      </c>
    </row>
    <row r="101" spans="1:42" s="59" customFormat="1" ht="20.25" customHeight="1" x14ac:dyDescent="0.35">
      <c r="A101" s="70">
        <v>22</v>
      </c>
      <c r="B101" s="237" t="s">
        <v>282</v>
      </c>
      <c r="C101" s="61">
        <v>2008</v>
      </c>
      <c r="D101" s="253" t="s">
        <v>82</v>
      </c>
      <c r="E101" s="33">
        <f t="shared" si="6"/>
        <v>8</v>
      </c>
      <c r="F101" s="302"/>
      <c r="G101" s="428"/>
      <c r="H101" s="195"/>
      <c r="I101" s="194"/>
      <c r="J101" s="159">
        <v>76</v>
      </c>
      <c r="K101" s="160">
        <v>8</v>
      </c>
      <c r="L101" s="159"/>
      <c r="M101" s="160"/>
      <c r="N101" s="159"/>
      <c r="O101" s="160"/>
      <c r="P101" s="159"/>
      <c r="Q101" s="160"/>
      <c r="R101" s="159"/>
      <c r="S101" s="516"/>
      <c r="T101" s="159"/>
      <c r="U101" s="160"/>
      <c r="V101" s="159"/>
      <c r="W101" s="160"/>
      <c r="X101" s="193"/>
      <c r="Y101" s="194"/>
      <c r="Z101" s="159"/>
      <c r="AA101" s="160"/>
      <c r="AB101" s="159"/>
      <c r="AC101" s="160"/>
      <c r="AD101" s="159"/>
      <c r="AE101" s="160"/>
      <c r="AF101" s="159"/>
      <c r="AG101" s="160"/>
      <c r="AH101" s="159"/>
      <c r="AI101" s="624"/>
      <c r="AJ101" s="159"/>
      <c r="AK101" s="60"/>
      <c r="AL101" s="159"/>
      <c r="AM101" s="160"/>
      <c r="AN101" s="192"/>
      <c r="AO101" s="160"/>
      <c r="AP101" s="89">
        <v>21</v>
      </c>
    </row>
    <row r="102" spans="1:42" s="59" customFormat="1" ht="20.25" customHeight="1" x14ac:dyDescent="0.35">
      <c r="A102" s="70">
        <v>23</v>
      </c>
      <c r="B102" s="472" t="s">
        <v>414</v>
      </c>
      <c r="C102" s="61">
        <v>2009</v>
      </c>
      <c r="D102" s="472" t="s">
        <v>82</v>
      </c>
      <c r="E102" s="33">
        <f t="shared" si="6"/>
        <v>8</v>
      </c>
      <c r="F102" s="302"/>
      <c r="G102" s="428"/>
      <c r="H102" s="195"/>
      <c r="I102" s="194"/>
      <c r="J102" s="159">
        <v>80</v>
      </c>
      <c r="K102" s="160">
        <v>4</v>
      </c>
      <c r="L102" s="159"/>
      <c r="M102" s="160"/>
      <c r="N102" s="159">
        <v>83</v>
      </c>
      <c r="O102" s="160">
        <v>4</v>
      </c>
      <c r="P102" s="159"/>
      <c r="Q102" s="160"/>
      <c r="R102" s="159"/>
      <c r="S102" s="516"/>
      <c r="T102" s="193"/>
      <c r="U102" s="194"/>
      <c r="V102" s="193"/>
      <c r="W102" s="194"/>
      <c r="X102" s="159"/>
      <c r="Y102" s="160"/>
      <c r="Z102" s="159"/>
      <c r="AA102" s="160"/>
      <c r="AB102" s="159"/>
      <c r="AC102" s="160"/>
      <c r="AD102" s="159"/>
      <c r="AE102" s="160"/>
      <c r="AF102" s="159"/>
      <c r="AG102" s="160"/>
      <c r="AH102" s="159"/>
      <c r="AI102" s="624"/>
      <c r="AJ102" s="159"/>
      <c r="AK102" s="60"/>
      <c r="AL102" s="159"/>
      <c r="AM102" s="160"/>
      <c r="AN102" s="192"/>
      <c r="AO102" s="160"/>
      <c r="AP102" s="89">
        <v>21</v>
      </c>
    </row>
    <row r="103" spans="1:42" s="59" customFormat="1" ht="20.25" customHeight="1" x14ac:dyDescent="0.35">
      <c r="A103" s="70"/>
      <c r="B103" s="472"/>
      <c r="C103" s="61"/>
      <c r="D103" s="472"/>
      <c r="E103" s="33">
        <f>G103+I103+K103+M103+S103+Q103+O103+U103+W103+Y103+AA103+AC103+AE103+AG103+AI103+AK103</f>
        <v>0</v>
      </c>
      <c r="F103" s="302"/>
      <c r="G103" s="160"/>
      <c r="H103" s="195"/>
      <c r="I103" s="194"/>
      <c r="J103" s="159"/>
      <c r="K103" s="160"/>
      <c r="L103" s="159"/>
      <c r="M103" s="160"/>
      <c r="N103" s="159"/>
      <c r="O103" s="160"/>
      <c r="P103" s="159"/>
      <c r="Q103" s="160"/>
      <c r="R103" s="159"/>
      <c r="S103" s="194"/>
      <c r="T103" s="193"/>
      <c r="U103" s="194"/>
      <c r="V103" s="193"/>
      <c r="W103" s="194"/>
      <c r="X103" s="159"/>
      <c r="Y103" s="160"/>
      <c r="Z103" s="159"/>
      <c r="AA103" s="160"/>
      <c r="AB103" s="159"/>
      <c r="AC103" s="160"/>
      <c r="AD103" s="159"/>
      <c r="AE103" s="160"/>
      <c r="AF103" s="159"/>
      <c r="AG103" s="160"/>
      <c r="AH103" s="159"/>
      <c r="AI103" s="160"/>
      <c r="AJ103" s="159"/>
      <c r="AK103" s="60"/>
      <c r="AL103" s="159"/>
      <c r="AM103" s="160"/>
      <c r="AN103" s="192"/>
      <c r="AO103" s="160"/>
      <c r="AP103" s="89">
        <v>21</v>
      </c>
    </row>
    <row r="104" spans="1:42" s="59" customFormat="1" ht="20.25" customHeight="1" x14ac:dyDescent="0.35">
      <c r="A104" s="70"/>
      <c r="B104" s="472"/>
      <c r="C104" s="61"/>
      <c r="D104" s="472"/>
      <c r="E104" s="33">
        <f>G104+I104+K104+M104+S104+Q104+O104+U104+W104+Y104+AA104+AC104+AE104+AG104+AI104+AK104</f>
        <v>0</v>
      </c>
      <c r="F104" s="302"/>
      <c r="G104" s="160"/>
      <c r="H104" s="195"/>
      <c r="I104" s="194"/>
      <c r="J104" s="159"/>
      <c r="K104" s="160"/>
      <c r="L104" s="159"/>
      <c r="M104" s="160"/>
      <c r="N104" s="159"/>
      <c r="O104" s="160"/>
      <c r="P104" s="159"/>
      <c r="Q104" s="160"/>
      <c r="R104" s="159"/>
      <c r="S104" s="194"/>
      <c r="T104" s="193"/>
      <c r="U104" s="194"/>
      <c r="V104" s="193"/>
      <c r="W104" s="194"/>
      <c r="X104" s="159"/>
      <c r="Y104" s="160"/>
      <c r="Z104" s="159"/>
      <c r="AA104" s="160"/>
      <c r="AB104" s="159"/>
      <c r="AC104" s="160"/>
      <c r="AD104" s="159"/>
      <c r="AE104" s="160"/>
      <c r="AF104" s="159"/>
      <c r="AG104" s="160"/>
      <c r="AH104" s="159"/>
      <c r="AI104" s="160"/>
      <c r="AJ104" s="159"/>
      <c r="AK104" s="60"/>
      <c r="AL104" s="159"/>
      <c r="AM104" s="160"/>
      <c r="AN104" s="192"/>
      <c r="AO104" s="160"/>
      <c r="AP104" s="89">
        <v>21</v>
      </c>
    </row>
    <row r="105" spans="1:42" s="59" customFormat="1" ht="20.25" customHeight="1" x14ac:dyDescent="0.35">
      <c r="A105" s="70"/>
      <c r="B105" s="472"/>
      <c r="C105" s="61"/>
      <c r="D105" s="472"/>
      <c r="E105" s="33">
        <f>G105+I105+K105+M105+S105+Q105+O105+U105+W105+Y105+AA105+AC105+AE105+AG105+AI105+AK105</f>
        <v>0</v>
      </c>
      <c r="F105" s="302"/>
      <c r="G105" s="160"/>
      <c r="H105" s="195"/>
      <c r="I105" s="194"/>
      <c r="J105" s="159"/>
      <c r="K105" s="160"/>
      <c r="L105" s="159"/>
      <c r="M105" s="160"/>
      <c r="N105" s="159"/>
      <c r="O105" s="160"/>
      <c r="P105" s="159"/>
      <c r="Q105" s="160"/>
      <c r="R105" s="159"/>
      <c r="S105" s="194"/>
      <c r="T105" s="193"/>
      <c r="U105" s="194"/>
      <c r="V105" s="193"/>
      <c r="W105" s="194"/>
      <c r="X105" s="159"/>
      <c r="Y105" s="160"/>
      <c r="Z105" s="159"/>
      <c r="AA105" s="160"/>
      <c r="AB105" s="159"/>
      <c r="AC105" s="160"/>
      <c r="AD105" s="159"/>
      <c r="AE105" s="160"/>
      <c r="AF105" s="159"/>
      <c r="AG105" s="160"/>
      <c r="AH105" s="159"/>
      <c r="AI105" s="160"/>
      <c r="AJ105" s="159"/>
      <c r="AK105" s="60"/>
      <c r="AL105" s="159"/>
      <c r="AM105" s="160"/>
      <c r="AN105" s="192"/>
      <c r="AO105" s="160"/>
      <c r="AP105" s="89">
        <v>21</v>
      </c>
    </row>
    <row r="106" spans="1:42" s="59" customFormat="1" ht="20.25" customHeight="1" thickBot="1" x14ac:dyDescent="0.4">
      <c r="A106" s="70"/>
      <c r="B106" s="472"/>
      <c r="C106" s="61"/>
      <c r="D106" s="472"/>
      <c r="E106" s="33">
        <f>G106+I106+K106+M106+S106+Q106+O106+U106+W106+Y106+AA106+AC106+AE106+AG106+AI106+AK106</f>
        <v>0</v>
      </c>
      <c r="F106" s="302"/>
      <c r="G106" s="160"/>
      <c r="H106" s="195"/>
      <c r="I106" s="194"/>
      <c r="J106" s="159"/>
      <c r="K106" s="160"/>
      <c r="L106" s="159"/>
      <c r="M106" s="160"/>
      <c r="N106" s="159"/>
      <c r="O106" s="160"/>
      <c r="P106" s="159"/>
      <c r="Q106" s="160"/>
      <c r="R106" s="159"/>
      <c r="S106" s="194"/>
      <c r="T106" s="193"/>
      <c r="U106" s="194"/>
      <c r="V106" s="193"/>
      <c r="W106" s="194"/>
      <c r="X106" s="159"/>
      <c r="Y106" s="160"/>
      <c r="Z106" s="159"/>
      <c r="AA106" s="160"/>
      <c r="AB106" s="159"/>
      <c r="AC106" s="160"/>
      <c r="AD106" s="159"/>
      <c r="AE106" s="160"/>
      <c r="AF106" s="159"/>
      <c r="AG106" s="160"/>
      <c r="AH106" s="159"/>
      <c r="AI106" s="160"/>
      <c r="AJ106" s="159"/>
      <c r="AK106" s="60"/>
      <c r="AL106" s="159"/>
      <c r="AM106" s="160"/>
      <c r="AN106" s="192"/>
      <c r="AO106" s="172"/>
      <c r="AP106" s="89">
        <v>21</v>
      </c>
    </row>
    <row r="107" spans="1:42" s="59" customFormat="1" ht="20.25" customHeight="1" thickBot="1" x14ac:dyDescent="0.4">
      <c r="A107" s="309"/>
      <c r="B107" s="310"/>
      <c r="C107" s="62"/>
      <c r="D107" s="429"/>
      <c r="E107" s="112"/>
      <c r="F107" s="303"/>
      <c r="G107" s="616">
        <f>SUM(G80:G106)</f>
        <v>218.74</v>
      </c>
      <c r="H107" s="209"/>
      <c r="I107" s="616">
        <f>SUM(I80:I106)</f>
        <v>175</v>
      </c>
      <c r="J107" s="176"/>
      <c r="K107" s="616">
        <f>SUM(K80:K106)</f>
        <v>175</v>
      </c>
      <c r="L107" s="176"/>
      <c r="M107" s="616">
        <f>SUM(M80:M106)</f>
        <v>216.25</v>
      </c>
      <c r="N107" s="176"/>
      <c r="O107" s="616">
        <f>SUM(O80:O106)</f>
        <v>175</v>
      </c>
      <c r="P107" s="176"/>
      <c r="Q107" s="616">
        <f>SUM(Q80:Q106)</f>
        <v>175</v>
      </c>
      <c r="R107" s="176"/>
      <c r="S107" s="616">
        <f>SUM(S80:S106)</f>
        <v>173</v>
      </c>
      <c r="T107" s="176"/>
      <c r="U107" s="616">
        <f>SUM(U80:U106)</f>
        <v>175</v>
      </c>
      <c r="V107" s="176"/>
      <c r="W107" s="616">
        <f>SUM(W80:W106)</f>
        <v>175</v>
      </c>
      <c r="X107" s="176"/>
      <c r="Y107" s="616">
        <f>SUM(Y80:Y106)</f>
        <v>175</v>
      </c>
      <c r="Z107" s="176"/>
      <c r="AA107" s="616">
        <f>SUM(AA80:AA106)</f>
        <v>175</v>
      </c>
      <c r="AB107" s="176"/>
      <c r="AC107" s="616">
        <f>SUM(AC80:AC106)</f>
        <v>175</v>
      </c>
      <c r="AD107" s="176"/>
      <c r="AE107" s="616">
        <f>SUM(AE80:AE106)</f>
        <v>163</v>
      </c>
      <c r="AF107" s="176"/>
      <c r="AG107" s="616">
        <f>SUM(AG80:AG106)</f>
        <v>174.98</v>
      </c>
      <c r="AH107" s="176"/>
      <c r="AI107" s="616">
        <f>SUM(AI80:AI106)</f>
        <v>173</v>
      </c>
      <c r="AJ107" s="176"/>
      <c r="AK107" s="616">
        <f>SUM(AK80:AK106)</f>
        <v>175</v>
      </c>
      <c r="AL107" s="176"/>
      <c r="AM107" s="616">
        <f>SUM(AM80:AM106)</f>
        <v>169</v>
      </c>
      <c r="AN107" s="278"/>
      <c r="AO107" s="616">
        <f>SUM(AO80:AO106)</f>
        <v>169.01</v>
      </c>
      <c r="AP107" s="226"/>
    </row>
    <row r="108" spans="1:42" ht="13" thickBot="1" x14ac:dyDescent="0.4"/>
    <row r="109" spans="1:42" ht="20" thickBot="1" x14ac:dyDescent="0.4">
      <c r="B109" s="773" t="s">
        <v>354</v>
      </c>
      <c r="C109" s="774"/>
      <c r="D109" s="775"/>
      <c r="F109" s="485"/>
      <c r="G109" s="488" t="s">
        <v>517</v>
      </c>
      <c r="H109" s="36"/>
      <c r="I109" s="36"/>
      <c r="J109" s="36"/>
      <c r="K109" s="137"/>
      <c r="L109" s="486"/>
      <c r="M109" s="488" t="s">
        <v>518</v>
      </c>
      <c r="N109" s="57"/>
      <c r="O109" s="21"/>
      <c r="P109" s="57"/>
      <c r="Q109" s="684"/>
      <c r="R109" s="488" t="s">
        <v>607</v>
      </c>
    </row>
  </sheetData>
  <sheetProtection algorithmName="SHA-512" hashValue="udHfoKFMMKchoXzVCeN3QGo7oPqziQPxegCuAHiIZp2CoAhTMJSPcKP71ozh/qKT/F2sAUZuHirF0dMw1uCVtg==" saltValue="7n03yMCmeidjDT9JCFSZ6Q==" spinCount="100000" sheet="1" objects="1" scenarios="1"/>
  <sortState ref="B80:AO102">
    <sortCondition descending="1" ref="E80:E102"/>
  </sortState>
  <customSheetViews>
    <customSheetView guid="{58E021BF-97D1-4B64-8CE7-89613EB62F48}" scale="75" showPageBreaks="1" hiddenRows="1" hiddenColumns="1">
      <pane xSplit="2" topLeftCell="C1" activePane="topRight" state="frozen"/>
      <selection pane="topRight"/>
      <pageMargins left="0" right="0" top="0.74803149606299213" bottom="0.74803149606299213" header="0.31496062992125984" footer="0.31496062992125984"/>
      <pageSetup paperSize="9" scale="45" orientation="portrait" r:id="rId1"/>
    </customSheetView>
  </customSheetViews>
  <mergeCells count="81">
    <mergeCell ref="A41:AO41"/>
    <mergeCell ref="AL42:AM42"/>
    <mergeCell ref="AN42:AO42"/>
    <mergeCell ref="AL43:AM44"/>
    <mergeCell ref="AN43:AO44"/>
    <mergeCell ref="V43:W44"/>
    <mergeCell ref="F42:G42"/>
    <mergeCell ref="H42:I42"/>
    <mergeCell ref="T42:U42"/>
    <mergeCell ref="AH42:AI42"/>
    <mergeCell ref="AH43:AI44"/>
    <mergeCell ref="N42:O42"/>
    <mergeCell ref="J42:K42"/>
    <mergeCell ref="L42:M42"/>
    <mergeCell ref="P42:Q42"/>
    <mergeCell ref="AB43:AC44"/>
    <mergeCell ref="AL76:AM76"/>
    <mergeCell ref="AN76:AO76"/>
    <mergeCell ref="B109:D109"/>
    <mergeCell ref="AP43:AP45"/>
    <mergeCell ref="X77:Y78"/>
    <mergeCell ref="H77:I78"/>
    <mergeCell ref="J77:K78"/>
    <mergeCell ref="T77:U78"/>
    <mergeCell ref="V77:W78"/>
    <mergeCell ref="N77:O78"/>
    <mergeCell ref="P77:Q78"/>
    <mergeCell ref="R77:S78"/>
    <mergeCell ref="H76:I76"/>
    <mergeCell ref="J76:K76"/>
    <mergeCell ref="AL77:AM78"/>
    <mergeCell ref="AN77:AO78"/>
    <mergeCell ref="AP76:AP78"/>
    <mergeCell ref="A37:AK37"/>
    <mergeCell ref="A39:AK39"/>
    <mergeCell ref="A75:AK75"/>
    <mergeCell ref="AD42:AE42"/>
    <mergeCell ref="AJ42:AK42"/>
    <mergeCell ref="AD43:AE44"/>
    <mergeCell ref="AJ43:AK44"/>
    <mergeCell ref="F43:G44"/>
    <mergeCell ref="H43:I44"/>
    <mergeCell ref="P43:Q44"/>
    <mergeCell ref="N43:O44"/>
    <mergeCell ref="X42:Y42"/>
    <mergeCell ref="R43:S44"/>
    <mergeCell ref="T43:U44"/>
    <mergeCell ref="L43:M44"/>
    <mergeCell ref="AJ77:AK78"/>
    <mergeCell ref="AD76:AE76"/>
    <mergeCell ref="AJ76:AK76"/>
    <mergeCell ref="F76:G76"/>
    <mergeCell ref="AB76:AC76"/>
    <mergeCell ref="V76:W76"/>
    <mergeCell ref="P76:Q76"/>
    <mergeCell ref="R76:S76"/>
    <mergeCell ref="T76:U76"/>
    <mergeCell ref="AB77:AC78"/>
    <mergeCell ref="L77:M78"/>
    <mergeCell ref="F77:G78"/>
    <mergeCell ref="L76:M76"/>
    <mergeCell ref="AH76:AI76"/>
    <mergeCell ref="N76:O76"/>
    <mergeCell ref="AH77:AI78"/>
    <mergeCell ref="V42:W42"/>
    <mergeCell ref="AB42:AC42"/>
    <mergeCell ref="J43:K44"/>
    <mergeCell ref="A43:E44"/>
    <mergeCell ref="A77:E78"/>
    <mergeCell ref="Z77:AA78"/>
    <mergeCell ref="Z42:AA42"/>
    <mergeCell ref="X43:Y44"/>
    <mergeCell ref="Z43:AA44"/>
    <mergeCell ref="X76:Y76"/>
    <mergeCell ref="Z76:AA76"/>
    <mergeCell ref="R42:S42"/>
    <mergeCell ref="AD77:AE78"/>
    <mergeCell ref="AF42:AG42"/>
    <mergeCell ref="AF43:AG44"/>
    <mergeCell ref="AF76:AG76"/>
    <mergeCell ref="AF77:AG78"/>
  </mergeCells>
  <pageMargins left="0" right="0" top="0.74803149606299213" bottom="0.74803149606299213" header="0.31496062992125984" footer="0.31496062992125984"/>
  <pageSetup paperSize="9" scale="4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000"/>
  </sheetPr>
  <dimension ref="A1:BE92"/>
  <sheetViews>
    <sheetView zoomScale="40" zoomScaleNormal="40" workbookViewId="0">
      <selection activeCell="S92" sqref="S92:W92"/>
    </sheetView>
  </sheetViews>
  <sheetFormatPr baseColWidth="10" defaultColWidth="11.453125" defaultRowHeight="16.5" x14ac:dyDescent="0.35"/>
  <cols>
    <col min="1" max="1" width="7.81640625" style="20" customWidth="1"/>
    <col min="2" max="2" width="31.6328125" style="20" bestFit="1" customWidth="1"/>
    <col min="3" max="3" width="7.81640625" style="21" customWidth="1"/>
    <col min="4" max="4" width="33.6328125" style="20" customWidth="1"/>
    <col min="5" max="5" width="12.81640625" style="20" customWidth="1"/>
    <col min="6" max="7" width="7.81640625" style="21" customWidth="1"/>
    <col min="8" max="25" width="7.81640625" style="20" customWidth="1"/>
    <col min="26" max="26" width="8.6328125" style="20" customWidth="1"/>
    <col min="27" max="27" width="8.36328125" style="20" customWidth="1"/>
    <col min="28" max="34" width="7.81640625" style="20" customWidth="1"/>
    <col min="35" max="35" width="9" style="20" customWidth="1"/>
    <col min="36" max="36" width="7.81640625" style="20" customWidth="1"/>
    <col min="37" max="37" width="9" style="20" customWidth="1"/>
    <col min="38" max="38" width="7.81640625" style="20" customWidth="1"/>
    <col min="39" max="39" width="9" style="20" customWidth="1"/>
    <col min="40" max="40" width="7.81640625" style="20" customWidth="1"/>
    <col min="41" max="41" width="9" style="20" customWidth="1"/>
    <col min="42" max="42" width="7.81640625" style="20" customWidth="1"/>
    <col min="43" max="43" width="9" style="20" customWidth="1"/>
    <col min="44" max="44" width="7.81640625" style="20" customWidth="1"/>
    <col min="45" max="45" width="1" style="20" customWidth="1"/>
    <col min="46" max="46" width="9.36328125" style="20" hidden="1" customWidth="1"/>
    <col min="47" max="47" width="9.81640625" style="20" hidden="1" customWidth="1"/>
    <col min="48" max="48" width="5.81640625" style="20" hidden="1" customWidth="1"/>
    <col min="49" max="49" width="7.1796875" style="20" hidden="1" customWidth="1"/>
    <col min="50" max="50" width="5.81640625" style="20" hidden="1" customWidth="1"/>
    <col min="51" max="51" width="25" style="20" hidden="1" customWidth="1"/>
    <col min="52" max="52" width="11.453125" style="20" hidden="1" customWidth="1"/>
    <col min="53" max="53" width="29" style="20" hidden="1" customWidth="1"/>
    <col min="54" max="54" width="11.453125" style="20" customWidth="1"/>
    <col min="55" max="55" width="24.36328125" style="20" bestFit="1" customWidth="1"/>
    <col min="56" max="56" width="11.453125" style="20"/>
    <col min="57" max="57" width="30.6328125" style="20" bestFit="1" customWidth="1"/>
    <col min="58" max="16384" width="11.453125" style="20"/>
  </cols>
  <sheetData>
    <row r="1" spans="1:57" s="67" customFormat="1" ht="45" x14ac:dyDescent="0.35">
      <c r="A1" s="727" t="s">
        <v>286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728"/>
      <c r="AM1" s="728"/>
      <c r="AN1" s="728"/>
      <c r="AO1" s="728"/>
      <c r="AP1" s="728"/>
      <c r="AQ1" s="728"/>
      <c r="AR1" s="728"/>
    </row>
    <row r="3" spans="1:57" ht="31" customHeight="1" x14ac:dyDescent="0.35">
      <c r="A3" s="792" t="s">
        <v>334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93"/>
      <c r="AK3" s="793"/>
      <c r="AL3" s="793"/>
      <c r="AM3" s="793"/>
      <c r="AN3" s="793"/>
      <c r="AO3" s="793"/>
      <c r="AP3" s="793"/>
      <c r="AQ3" s="793"/>
      <c r="AR3" s="793"/>
    </row>
    <row r="4" spans="1:57" ht="17" thickBot="1" x14ac:dyDescent="0.4"/>
    <row r="5" spans="1:57" s="94" customFormat="1" ht="35.5" thickBot="1" x14ac:dyDescent="0.4">
      <c r="A5" s="794" t="s">
        <v>577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</row>
    <row r="6" spans="1:57" s="39" customFormat="1" ht="10.5" customHeight="1" thickBot="1" x14ac:dyDescent="0.4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</row>
    <row r="7" spans="1:57" s="19" customFormat="1" ht="23.25" customHeight="1" thickBot="1" x14ac:dyDescent="0.4">
      <c r="A7" s="20"/>
      <c r="B7" s="21"/>
      <c r="C7" s="21"/>
      <c r="D7" s="20"/>
      <c r="E7" s="20"/>
      <c r="F7" s="721">
        <v>44990</v>
      </c>
      <c r="G7" s="722"/>
      <c r="H7" s="721">
        <v>45011</v>
      </c>
      <c r="I7" s="722"/>
      <c r="J7" s="721">
        <v>45018</v>
      </c>
      <c r="K7" s="722"/>
      <c r="L7" s="721">
        <v>45032</v>
      </c>
      <c r="M7" s="722"/>
      <c r="N7" s="721">
        <v>45053</v>
      </c>
      <c r="O7" s="722"/>
      <c r="P7" s="721">
        <v>45074</v>
      </c>
      <c r="Q7" s="722"/>
      <c r="R7" s="721">
        <v>45088</v>
      </c>
      <c r="S7" s="722"/>
      <c r="T7" s="721">
        <v>45102</v>
      </c>
      <c r="U7" s="722"/>
      <c r="V7" s="721">
        <v>45116</v>
      </c>
      <c r="W7" s="722"/>
      <c r="X7" s="721">
        <v>45132</v>
      </c>
      <c r="Y7" s="722"/>
      <c r="Z7" s="721">
        <v>45144</v>
      </c>
      <c r="AA7" s="722"/>
      <c r="AB7" s="721">
        <v>45159</v>
      </c>
      <c r="AC7" s="722"/>
      <c r="AD7" s="719">
        <v>45186</v>
      </c>
      <c r="AE7" s="720"/>
      <c r="AF7" s="719">
        <v>45200</v>
      </c>
      <c r="AG7" s="720"/>
      <c r="AH7" s="721">
        <v>45215</v>
      </c>
      <c r="AI7" s="722"/>
      <c r="AJ7" s="721">
        <v>45242</v>
      </c>
      <c r="AK7" s="722"/>
      <c r="AL7" s="719">
        <v>45250</v>
      </c>
      <c r="AM7" s="720"/>
      <c r="AN7" s="719">
        <v>45256</v>
      </c>
      <c r="AO7" s="720"/>
      <c r="AP7" s="719">
        <v>45270</v>
      </c>
      <c r="AQ7" s="720"/>
      <c r="AR7" s="81"/>
    </row>
    <row r="8" spans="1:57" s="19" customFormat="1" ht="24" customHeight="1" x14ac:dyDescent="0.35">
      <c r="A8" s="795" t="s">
        <v>385</v>
      </c>
      <c r="B8" s="796"/>
      <c r="C8" s="796"/>
      <c r="D8" s="796"/>
      <c r="E8" s="797"/>
      <c r="F8" s="715" t="s">
        <v>393</v>
      </c>
      <c r="G8" s="723"/>
      <c r="H8" s="715" t="s">
        <v>392</v>
      </c>
      <c r="I8" s="723"/>
      <c r="J8" s="715" t="s">
        <v>405</v>
      </c>
      <c r="K8" s="723"/>
      <c r="L8" s="715" t="s">
        <v>416</v>
      </c>
      <c r="M8" s="723"/>
      <c r="N8" s="715" t="s">
        <v>425</v>
      </c>
      <c r="O8" s="723"/>
      <c r="P8" s="715" t="s">
        <v>431</v>
      </c>
      <c r="Q8" s="723"/>
      <c r="R8" s="715" t="s">
        <v>454</v>
      </c>
      <c r="S8" s="723"/>
      <c r="T8" s="715" t="s">
        <v>470</v>
      </c>
      <c r="U8" s="723"/>
      <c r="V8" s="715" t="s">
        <v>486</v>
      </c>
      <c r="W8" s="723"/>
      <c r="X8" s="715" t="s">
        <v>491</v>
      </c>
      <c r="Y8" s="723"/>
      <c r="Z8" s="715" t="s">
        <v>513</v>
      </c>
      <c r="AA8" s="723"/>
      <c r="AB8" s="715" t="s">
        <v>515</v>
      </c>
      <c r="AC8" s="723"/>
      <c r="AD8" s="715" t="s">
        <v>523</v>
      </c>
      <c r="AE8" s="723"/>
      <c r="AF8" s="715" t="s">
        <v>533</v>
      </c>
      <c r="AG8" s="723"/>
      <c r="AH8" s="715" t="s">
        <v>540</v>
      </c>
      <c r="AI8" s="716"/>
      <c r="AJ8" s="715" t="s">
        <v>604</v>
      </c>
      <c r="AK8" s="716"/>
      <c r="AL8" s="715" t="s">
        <v>605</v>
      </c>
      <c r="AM8" s="716"/>
      <c r="AN8" s="715" t="s">
        <v>606</v>
      </c>
      <c r="AO8" s="716"/>
      <c r="AP8" s="715" t="s">
        <v>591</v>
      </c>
      <c r="AQ8" s="716"/>
      <c r="AR8" s="744" t="s">
        <v>130</v>
      </c>
      <c r="AT8" s="20"/>
      <c r="AU8" s="20"/>
      <c r="AW8" s="97"/>
    </row>
    <row r="9" spans="1:57" s="19" customFormat="1" ht="35.25" customHeight="1" thickBot="1" x14ac:dyDescent="0.4">
      <c r="A9" s="798"/>
      <c r="B9" s="799"/>
      <c r="C9" s="799"/>
      <c r="D9" s="799"/>
      <c r="E9" s="800"/>
      <c r="F9" s="717"/>
      <c r="G9" s="726"/>
      <c r="H9" s="717"/>
      <c r="I9" s="726"/>
      <c r="J9" s="717"/>
      <c r="K9" s="726"/>
      <c r="L9" s="717"/>
      <c r="M9" s="726"/>
      <c r="N9" s="717"/>
      <c r="O9" s="726"/>
      <c r="P9" s="717"/>
      <c r="Q9" s="726"/>
      <c r="R9" s="717"/>
      <c r="S9" s="726"/>
      <c r="T9" s="717"/>
      <c r="U9" s="726"/>
      <c r="V9" s="717"/>
      <c r="W9" s="726"/>
      <c r="X9" s="717"/>
      <c r="Y9" s="726"/>
      <c r="Z9" s="717"/>
      <c r="AA9" s="726"/>
      <c r="AB9" s="717"/>
      <c r="AC9" s="726"/>
      <c r="AD9" s="724"/>
      <c r="AE9" s="725"/>
      <c r="AF9" s="724"/>
      <c r="AG9" s="725"/>
      <c r="AH9" s="717"/>
      <c r="AI9" s="718"/>
      <c r="AJ9" s="717"/>
      <c r="AK9" s="718"/>
      <c r="AL9" s="717"/>
      <c r="AM9" s="718"/>
      <c r="AN9" s="717"/>
      <c r="AO9" s="718"/>
      <c r="AP9" s="717"/>
      <c r="AQ9" s="718"/>
      <c r="AR9" s="745"/>
      <c r="AT9" s="20"/>
      <c r="AU9" s="20"/>
    </row>
    <row r="10" spans="1:57" s="19" customFormat="1" ht="20" thickBot="1" x14ac:dyDescent="0.4">
      <c r="A10" s="66" t="s">
        <v>295</v>
      </c>
      <c r="B10" s="319" t="s">
        <v>2</v>
      </c>
      <c r="C10" s="319" t="s">
        <v>172</v>
      </c>
      <c r="D10" s="319" t="s">
        <v>3</v>
      </c>
      <c r="E10" s="319" t="s">
        <v>4</v>
      </c>
      <c r="F10" s="24" t="s">
        <v>5</v>
      </c>
      <c r="G10" s="114" t="s">
        <v>6</v>
      </c>
      <c r="H10" s="24" t="s">
        <v>5</v>
      </c>
      <c r="I10" s="114" t="s">
        <v>6</v>
      </c>
      <c r="J10" s="24" t="s">
        <v>5</v>
      </c>
      <c r="K10" s="114" t="s">
        <v>6</v>
      </c>
      <c r="L10" s="26" t="s">
        <v>5</v>
      </c>
      <c r="M10" s="114" t="s">
        <v>6</v>
      </c>
      <c r="N10" s="26" t="s">
        <v>5</v>
      </c>
      <c r="O10" s="114" t="s">
        <v>6</v>
      </c>
      <c r="P10" s="26" t="s">
        <v>5</v>
      </c>
      <c r="Q10" s="114" t="s">
        <v>6</v>
      </c>
      <c r="R10" s="26" t="s">
        <v>5</v>
      </c>
      <c r="S10" s="114" t="s">
        <v>6</v>
      </c>
      <c r="T10" s="26" t="s">
        <v>5</v>
      </c>
      <c r="U10" s="114" t="s">
        <v>6</v>
      </c>
      <c r="V10" s="26" t="s">
        <v>5</v>
      </c>
      <c r="W10" s="114" t="s">
        <v>6</v>
      </c>
      <c r="X10" s="26" t="s">
        <v>5</v>
      </c>
      <c r="Y10" s="114" t="s">
        <v>6</v>
      </c>
      <c r="Z10" s="26" t="s">
        <v>5</v>
      </c>
      <c r="AA10" s="114" t="s">
        <v>6</v>
      </c>
      <c r="AB10" s="26" t="s">
        <v>5</v>
      </c>
      <c r="AC10" s="114" t="s">
        <v>6</v>
      </c>
      <c r="AD10" s="26" t="s">
        <v>5</v>
      </c>
      <c r="AE10" s="114" t="s">
        <v>6</v>
      </c>
      <c r="AF10" s="26" t="s">
        <v>5</v>
      </c>
      <c r="AG10" s="114" t="s">
        <v>6</v>
      </c>
      <c r="AH10" s="26" t="s">
        <v>5</v>
      </c>
      <c r="AI10" s="114" t="s">
        <v>6</v>
      </c>
      <c r="AJ10" s="26" t="s">
        <v>5</v>
      </c>
      <c r="AK10" s="114" t="s">
        <v>6</v>
      </c>
      <c r="AL10" s="26" t="s">
        <v>5</v>
      </c>
      <c r="AM10" s="114" t="s">
        <v>6</v>
      </c>
      <c r="AN10" s="26" t="s">
        <v>5</v>
      </c>
      <c r="AO10" s="114" t="s">
        <v>6</v>
      </c>
      <c r="AP10" s="26" t="s">
        <v>5</v>
      </c>
      <c r="AQ10" s="114" t="s">
        <v>6</v>
      </c>
      <c r="AR10" s="746"/>
      <c r="AT10" s="20"/>
      <c r="AU10" s="20"/>
      <c r="AV10" s="20"/>
      <c r="AW10" s="20"/>
      <c r="AY10" s="230" t="s">
        <v>335</v>
      </c>
      <c r="AZ10" s="230" t="s">
        <v>336</v>
      </c>
      <c r="BA10" s="230" t="s">
        <v>337</v>
      </c>
    </row>
    <row r="11" spans="1:57" s="19" customFormat="1" ht="20.25" customHeight="1" x14ac:dyDescent="0.35">
      <c r="A11" s="88">
        <v>1</v>
      </c>
      <c r="B11" s="548" t="s">
        <v>131</v>
      </c>
      <c r="C11" s="543">
        <v>2011</v>
      </c>
      <c r="D11" s="549" t="s">
        <v>266</v>
      </c>
      <c r="E11" s="33">
        <f>G11+I11+K11+M11+O11+Q11+S11+U11+W11+Y11+AA11+AC11+AE11+AG11+AI11+AK11+AM11+AO11+AQ11-O11-S11-AI11</f>
        <v>1165</v>
      </c>
      <c r="F11" s="184">
        <v>45</v>
      </c>
      <c r="G11" s="183">
        <v>100</v>
      </c>
      <c r="H11" s="184">
        <v>47</v>
      </c>
      <c r="I11" s="183">
        <v>70</v>
      </c>
      <c r="J11" s="182">
        <v>47</v>
      </c>
      <c r="K11" s="183">
        <v>70</v>
      </c>
      <c r="L11" s="186">
        <v>50</v>
      </c>
      <c r="M11" s="187">
        <v>35</v>
      </c>
      <c r="N11" s="188">
        <v>50</v>
      </c>
      <c r="O11" s="587">
        <v>30</v>
      </c>
      <c r="P11" s="186">
        <v>42</v>
      </c>
      <c r="Q11" s="187">
        <v>100</v>
      </c>
      <c r="R11" s="186">
        <v>49</v>
      </c>
      <c r="S11" s="495">
        <v>30</v>
      </c>
      <c r="T11" s="193">
        <v>47</v>
      </c>
      <c r="U11" s="227">
        <v>40</v>
      </c>
      <c r="V11" s="182">
        <v>45</v>
      </c>
      <c r="W11" s="187">
        <v>100</v>
      </c>
      <c r="X11" s="188">
        <v>48</v>
      </c>
      <c r="Y11" s="187">
        <v>40</v>
      </c>
      <c r="Z11" s="186">
        <v>46</v>
      </c>
      <c r="AA11" s="187">
        <v>100</v>
      </c>
      <c r="AB11" s="186">
        <v>48</v>
      </c>
      <c r="AC11" s="187">
        <v>40</v>
      </c>
      <c r="AD11" s="186">
        <v>50</v>
      </c>
      <c r="AE11" s="187">
        <v>45</v>
      </c>
      <c r="AF11" s="187">
        <v>41</v>
      </c>
      <c r="AG11" s="187">
        <v>100</v>
      </c>
      <c r="AH11" s="183">
        <v>47</v>
      </c>
      <c r="AI11" s="630">
        <v>17.5</v>
      </c>
      <c r="AJ11" s="558">
        <v>93</v>
      </c>
      <c r="AK11" s="588">
        <v>56.25</v>
      </c>
      <c r="AL11" s="607">
        <v>94</v>
      </c>
      <c r="AM11" s="187">
        <v>43.75</v>
      </c>
      <c r="AN11" s="160">
        <v>39</v>
      </c>
      <c r="AO11" s="60">
        <v>100</v>
      </c>
      <c r="AP11" s="182">
        <v>79</v>
      </c>
      <c r="AQ11" s="183">
        <v>125</v>
      </c>
      <c r="AR11" s="651">
        <v>1</v>
      </c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</row>
    <row r="12" spans="1:57" s="34" customFormat="1" ht="20.25" customHeight="1" x14ac:dyDescent="0.35">
      <c r="A12" s="89">
        <v>2</v>
      </c>
      <c r="B12" s="548" t="s">
        <v>243</v>
      </c>
      <c r="C12" s="543">
        <v>2011</v>
      </c>
      <c r="D12" s="549" t="s">
        <v>244</v>
      </c>
      <c r="E12" s="33">
        <f>G12+I12+K12+M12+O12+Q12+S12+U12+W12+Y12+AA12+AC12+AE12+AG12+AI12+AK12+AM12+AO12+AQ12-I12-AG12</f>
        <v>995.65999999999985</v>
      </c>
      <c r="F12" s="192">
        <v>46</v>
      </c>
      <c r="G12" s="160">
        <v>70</v>
      </c>
      <c r="H12" s="192">
        <v>49</v>
      </c>
      <c r="I12" s="411">
        <v>40</v>
      </c>
      <c r="J12" s="159">
        <v>48</v>
      </c>
      <c r="K12" s="160">
        <v>50</v>
      </c>
      <c r="L12" s="159">
        <v>45</v>
      </c>
      <c r="M12" s="160">
        <v>70</v>
      </c>
      <c r="N12" s="195">
        <v>48</v>
      </c>
      <c r="O12" s="194">
        <v>60</v>
      </c>
      <c r="P12" s="159">
        <v>46</v>
      </c>
      <c r="Q12" s="160">
        <v>60</v>
      </c>
      <c r="R12" s="159">
        <v>44</v>
      </c>
      <c r="S12" s="160">
        <v>100</v>
      </c>
      <c r="T12" s="193">
        <v>47</v>
      </c>
      <c r="U12" s="227">
        <v>40</v>
      </c>
      <c r="V12" s="193">
        <v>59</v>
      </c>
      <c r="W12" s="495">
        <v>15</v>
      </c>
      <c r="X12" s="195">
        <v>51</v>
      </c>
      <c r="Y12" s="194">
        <v>15.66</v>
      </c>
      <c r="Z12" s="159">
        <v>47</v>
      </c>
      <c r="AA12" s="160">
        <v>70</v>
      </c>
      <c r="AB12" s="193">
        <v>47</v>
      </c>
      <c r="AC12" s="194">
        <v>50</v>
      </c>
      <c r="AD12" s="193">
        <v>52</v>
      </c>
      <c r="AE12" s="194">
        <v>20</v>
      </c>
      <c r="AF12" s="194">
        <v>52</v>
      </c>
      <c r="AG12" s="628">
        <v>17.5</v>
      </c>
      <c r="AH12" s="160">
        <v>40</v>
      </c>
      <c r="AI12" s="160">
        <v>100</v>
      </c>
      <c r="AJ12" s="227">
        <v>93</v>
      </c>
      <c r="AK12" s="575">
        <v>56.25</v>
      </c>
      <c r="AL12" s="572">
        <v>90</v>
      </c>
      <c r="AM12" s="194">
        <v>125</v>
      </c>
      <c r="AN12" s="194">
        <v>45</v>
      </c>
      <c r="AO12" s="227">
        <v>50</v>
      </c>
      <c r="AP12" s="193">
        <v>90</v>
      </c>
      <c r="AQ12" s="194">
        <v>43.75</v>
      </c>
      <c r="AR12" s="652">
        <v>2</v>
      </c>
      <c r="AS12" s="59"/>
      <c r="AT12" s="385" t="s">
        <v>184</v>
      </c>
      <c r="AU12" s="386" t="s">
        <v>185</v>
      </c>
      <c r="AV12" s="360">
        <v>0.25</v>
      </c>
      <c r="AW12" s="361" t="s">
        <v>317</v>
      </c>
      <c r="AX12" s="59"/>
      <c r="AY12" s="59"/>
      <c r="AZ12" s="59"/>
      <c r="BA12" s="59"/>
      <c r="BB12" s="59"/>
      <c r="BC12" s="59"/>
      <c r="BD12" s="59"/>
      <c r="BE12" s="59"/>
    </row>
    <row r="13" spans="1:57" s="59" customFormat="1" ht="20.25" customHeight="1" x14ac:dyDescent="0.35">
      <c r="A13" s="89">
        <v>3</v>
      </c>
      <c r="B13" s="548" t="s">
        <v>343</v>
      </c>
      <c r="C13" s="543">
        <v>2011</v>
      </c>
      <c r="D13" s="549" t="s">
        <v>344</v>
      </c>
      <c r="E13" s="33">
        <f>G13+I13+K13+M13+O13+Q13+S13+U13+W13+Y13+AA13+AC13+AE13+AG13+AI13+AK13+AM13+AO13+AQ13-AC13-AI13</f>
        <v>650.25</v>
      </c>
      <c r="F13" s="192">
        <v>52</v>
      </c>
      <c r="G13" s="160">
        <v>11</v>
      </c>
      <c r="H13" s="192"/>
      <c r="I13" s="411"/>
      <c r="J13" s="159"/>
      <c r="K13" s="160"/>
      <c r="L13" s="193">
        <v>55</v>
      </c>
      <c r="M13" s="194">
        <v>10</v>
      </c>
      <c r="N13" s="195">
        <v>49</v>
      </c>
      <c r="O13" s="194">
        <v>40</v>
      </c>
      <c r="P13" s="193">
        <v>58</v>
      </c>
      <c r="Q13" s="194">
        <v>0.5</v>
      </c>
      <c r="R13" s="193">
        <v>49</v>
      </c>
      <c r="S13" s="194">
        <v>30</v>
      </c>
      <c r="T13" s="159">
        <v>46</v>
      </c>
      <c r="U13" s="227">
        <v>85</v>
      </c>
      <c r="V13" s="159">
        <v>51</v>
      </c>
      <c r="W13" s="160">
        <v>40</v>
      </c>
      <c r="X13" s="195">
        <v>46</v>
      </c>
      <c r="Y13" s="194">
        <v>70</v>
      </c>
      <c r="Z13" s="193">
        <v>50</v>
      </c>
      <c r="AA13" s="194">
        <v>40</v>
      </c>
      <c r="AB13" s="193">
        <v>57</v>
      </c>
      <c r="AC13" s="495">
        <v>12</v>
      </c>
      <c r="AD13" s="193">
        <v>49</v>
      </c>
      <c r="AE13" s="194">
        <v>70</v>
      </c>
      <c r="AF13" s="194">
        <v>48</v>
      </c>
      <c r="AG13" s="194">
        <v>40</v>
      </c>
      <c r="AH13" s="160">
        <v>46</v>
      </c>
      <c r="AI13" s="624">
        <v>35</v>
      </c>
      <c r="AJ13" s="227">
        <v>94</v>
      </c>
      <c r="AK13" s="575">
        <v>37.5</v>
      </c>
      <c r="AL13" s="572">
        <v>93</v>
      </c>
      <c r="AM13" s="194">
        <v>62.5</v>
      </c>
      <c r="AN13" s="194">
        <v>44</v>
      </c>
      <c r="AO13" s="227">
        <v>70</v>
      </c>
      <c r="AP13" s="193">
        <v>90</v>
      </c>
      <c r="AQ13" s="194">
        <v>43.75</v>
      </c>
      <c r="AR13" s="652">
        <v>3</v>
      </c>
      <c r="AT13" s="361">
        <v>1</v>
      </c>
      <c r="AU13" s="373">
        <v>100</v>
      </c>
      <c r="AV13" s="364">
        <f>AU13*AV12</f>
        <v>25</v>
      </c>
      <c r="AW13" s="361">
        <f>SUM(AU13:AV13)</f>
        <v>125</v>
      </c>
    </row>
    <row r="14" spans="1:57" s="59" customFormat="1" ht="20.25" customHeight="1" x14ac:dyDescent="0.35">
      <c r="A14" s="89">
        <v>4</v>
      </c>
      <c r="B14" s="328" t="s">
        <v>202</v>
      </c>
      <c r="C14" s="108">
        <v>2010</v>
      </c>
      <c r="D14" s="129" t="s">
        <v>300</v>
      </c>
      <c r="E14" s="33">
        <f>G14+I14+K14+M14+O14+Q14+S14+U14+W14+Y14+AA14+AC14+AE14+AG14+AI14+AK14+AM14+AO14+AQ14</f>
        <v>558.25</v>
      </c>
      <c r="F14" s="192">
        <v>47</v>
      </c>
      <c r="G14" s="160">
        <v>45</v>
      </c>
      <c r="H14" s="192">
        <v>44</v>
      </c>
      <c r="I14" s="160">
        <v>100</v>
      </c>
      <c r="J14" s="159"/>
      <c r="K14" s="411"/>
      <c r="L14" s="193">
        <v>61</v>
      </c>
      <c r="M14" s="194">
        <v>3.5</v>
      </c>
      <c r="N14" s="192"/>
      <c r="O14" s="160"/>
      <c r="P14" s="159">
        <v>47</v>
      </c>
      <c r="Q14" s="160">
        <v>40</v>
      </c>
      <c r="R14" s="159">
        <v>51</v>
      </c>
      <c r="S14" s="160">
        <v>15</v>
      </c>
      <c r="T14" s="159"/>
      <c r="U14" s="498"/>
      <c r="V14" s="193"/>
      <c r="W14" s="194"/>
      <c r="X14" s="192">
        <v>45</v>
      </c>
      <c r="Y14" s="160">
        <v>100</v>
      </c>
      <c r="Z14" s="193"/>
      <c r="AA14" s="194"/>
      <c r="AB14" s="193"/>
      <c r="AC14" s="194"/>
      <c r="AD14" s="193">
        <v>53</v>
      </c>
      <c r="AE14" s="194">
        <v>13.5</v>
      </c>
      <c r="AF14" s="194"/>
      <c r="AG14" s="628"/>
      <c r="AH14" s="160">
        <v>45</v>
      </c>
      <c r="AI14" s="160">
        <v>60</v>
      </c>
      <c r="AJ14" s="227">
        <v>92</v>
      </c>
      <c r="AK14" s="575">
        <v>106.25</v>
      </c>
      <c r="AL14" s="572"/>
      <c r="AM14" s="194"/>
      <c r="AN14" s="194"/>
      <c r="AO14" s="227"/>
      <c r="AP14" s="193">
        <v>89</v>
      </c>
      <c r="AQ14" s="194">
        <v>75</v>
      </c>
      <c r="AR14" s="652">
        <v>4</v>
      </c>
      <c r="AT14" s="381">
        <f t="shared" ref="AT14:AT25" si="0">AT13+1</f>
        <v>2</v>
      </c>
      <c r="AU14" s="388">
        <v>70</v>
      </c>
      <c r="AV14" s="367">
        <f>AU14*AV12</f>
        <v>17.5</v>
      </c>
      <c r="AW14" s="368">
        <f t="shared" ref="AW14:AW27" si="1">SUM(AU14:AV14)</f>
        <v>87.5</v>
      </c>
    </row>
    <row r="15" spans="1:57" s="59" customFormat="1" ht="20.25" customHeight="1" x14ac:dyDescent="0.35">
      <c r="A15" s="89">
        <v>5</v>
      </c>
      <c r="B15" s="219" t="s">
        <v>253</v>
      </c>
      <c r="C15" s="61">
        <v>2011</v>
      </c>
      <c r="D15" s="110" t="s">
        <v>180</v>
      </c>
      <c r="E15" s="33">
        <f>G15+I15+K15+M15+O15+Q15+S15+U15+W15+Y15+AA15+AC15+AE15+AG15+AI15+AK15+AM15+AO15+AQ15</f>
        <v>538.75</v>
      </c>
      <c r="F15" s="192">
        <v>50</v>
      </c>
      <c r="G15" s="160">
        <v>17.5</v>
      </c>
      <c r="H15" s="192"/>
      <c r="I15" s="411"/>
      <c r="J15" s="159">
        <v>57</v>
      </c>
      <c r="K15" s="194">
        <v>17.5</v>
      </c>
      <c r="L15" s="193">
        <v>48</v>
      </c>
      <c r="M15" s="194">
        <v>50</v>
      </c>
      <c r="N15" s="195">
        <v>53</v>
      </c>
      <c r="O15" s="194">
        <v>15</v>
      </c>
      <c r="P15" s="159">
        <v>46</v>
      </c>
      <c r="Q15" s="160">
        <v>60</v>
      </c>
      <c r="R15" s="159">
        <v>47</v>
      </c>
      <c r="S15" s="160">
        <v>50</v>
      </c>
      <c r="T15" s="159"/>
      <c r="U15" s="498"/>
      <c r="V15" s="159">
        <v>53</v>
      </c>
      <c r="W15" s="160">
        <v>30</v>
      </c>
      <c r="X15" s="195">
        <v>47</v>
      </c>
      <c r="Y15" s="194">
        <v>50</v>
      </c>
      <c r="Z15" s="193">
        <v>49</v>
      </c>
      <c r="AA15" s="194">
        <v>50</v>
      </c>
      <c r="AB15" s="193">
        <v>51</v>
      </c>
      <c r="AC15" s="194">
        <v>20</v>
      </c>
      <c r="AD15" s="193"/>
      <c r="AE15" s="628"/>
      <c r="AF15" s="194">
        <v>47</v>
      </c>
      <c r="AG15" s="194">
        <v>60</v>
      </c>
      <c r="AH15" s="160"/>
      <c r="AI15" s="160"/>
      <c r="AJ15" s="227">
        <v>97</v>
      </c>
      <c r="AK15" s="575">
        <v>18.75</v>
      </c>
      <c r="AL15" s="572">
        <v>96</v>
      </c>
      <c r="AM15" s="194">
        <v>25</v>
      </c>
      <c r="AN15" s="194"/>
      <c r="AO15" s="227"/>
      <c r="AP15" s="193">
        <v>89</v>
      </c>
      <c r="AQ15" s="194">
        <v>75</v>
      </c>
      <c r="AR15" s="652">
        <v>5</v>
      </c>
      <c r="AS15" s="19"/>
      <c r="AT15" s="361">
        <f t="shared" si="0"/>
        <v>3</v>
      </c>
      <c r="AU15" s="373">
        <v>50</v>
      </c>
      <c r="AV15" s="364">
        <f>AU15*AV12</f>
        <v>12.5</v>
      </c>
      <c r="AW15" s="361">
        <f t="shared" si="1"/>
        <v>62.5</v>
      </c>
      <c r="AX15" s="34"/>
      <c r="AY15" s="34"/>
      <c r="AZ15" s="34"/>
      <c r="BA15" s="34"/>
      <c r="BB15" s="34"/>
      <c r="BC15" s="34"/>
      <c r="BD15" s="34"/>
      <c r="BE15" s="34"/>
    </row>
    <row r="16" spans="1:57" s="59" customFormat="1" ht="20.25" customHeight="1" x14ac:dyDescent="0.35">
      <c r="A16" s="89">
        <v>6</v>
      </c>
      <c r="B16" s="548" t="s">
        <v>240</v>
      </c>
      <c r="C16" s="543">
        <v>2010</v>
      </c>
      <c r="D16" s="549" t="s">
        <v>241</v>
      </c>
      <c r="E16" s="33">
        <f>G16+I16+K16+M16+O16+Q16+S16+U16+W16+Y16+AA16+AC16+AE16+AG16+AI16+AK16+AM16+AO16+AQ16-I16</f>
        <v>535</v>
      </c>
      <c r="F16" s="192">
        <v>47</v>
      </c>
      <c r="G16" s="160">
        <v>45</v>
      </c>
      <c r="H16" s="195">
        <v>51</v>
      </c>
      <c r="I16" s="411">
        <v>30</v>
      </c>
      <c r="J16" s="193">
        <v>44</v>
      </c>
      <c r="K16" s="160">
        <v>100</v>
      </c>
      <c r="L16" s="193">
        <v>50</v>
      </c>
      <c r="M16" s="194">
        <v>35</v>
      </c>
      <c r="N16" s="192">
        <v>43</v>
      </c>
      <c r="O16" s="160">
        <v>100</v>
      </c>
      <c r="P16" s="193">
        <v>48</v>
      </c>
      <c r="Q16" s="194">
        <v>30</v>
      </c>
      <c r="R16" s="193">
        <v>45</v>
      </c>
      <c r="S16" s="194">
        <v>70</v>
      </c>
      <c r="T16" s="159">
        <v>46</v>
      </c>
      <c r="U16" s="227">
        <v>85</v>
      </c>
      <c r="V16" s="193">
        <v>49</v>
      </c>
      <c r="W16" s="194">
        <v>70</v>
      </c>
      <c r="X16" s="195"/>
      <c r="Y16" s="495"/>
      <c r="Z16" s="193"/>
      <c r="AA16" s="194"/>
      <c r="AB16" s="159"/>
      <c r="AC16" s="160"/>
      <c r="AD16" s="159"/>
      <c r="AE16" s="624"/>
      <c r="AF16" s="194"/>
      <c r="AG16" s="194"/>
      <c r="AH16" s="160"/>
      <c r="AI16" s="160"/>
      <c r="AJ16" s="60"/>
      <c r="AK16" s="92"/>
      <c r="AL16" s="572"/>
      <c r="AM16" s="194"/>
      <c r="AN16" s="194"/>
      <c r="AO16" s="227"/>
      <c r="AP16" s="193"/>
      <c r="AQ16" s="194"/>
      <c r="AR16" s="652">
        <v>6</v>
      </c>
      <c r="AT16" s="381">
        <f t="shared" si="0"/>
        <v>4</v>
      </c>
      <c r="AU16" s="388">
        <v>40</v>
      </c>
      <c r="AV16" s="367">
        <f>AU16*AV12</f>
        <v>10</v>
      </c>
      <c r="AW16" s="368">
        <f t="shared" si="1"/>
        <v>50</v>
      </c>
    </row>
    <row r="17" spans="1:57" s="59" customFormat="1" ht="20.25" customHeight="1" x14ac:dyDescent="0.35">
      <c r="A17" s="89">
        <v>7</v>
      </c>
      <c r="B17" s="301" t="s">
        <v>388</v>
      </c>
      <c r="C17" s="74">
        <v>2010</v>
      </c>
      <c r="D17" s="291" t="s">
        <v>238</v>
      </c>
      <c r="E17" s="33">
        <f>G17+I17+K17+M17+O17+Q17+S17+U17+W17+Y17+AA17+AC17+AE17+AG17+AI17+AK17+AM17+AO17+AQ17-G17-Y17</f>
        <v>368</v>
      </c>
      <c r="F17" s="192">
        <v>57</v>
      </c>
      <c r="G17" s="411">
        <v>0.5</v>
      </c>
      <c r="H17" s="192">
        <v>55</v>
      </c>
      <c r="I17" s="160">
        <v>7</v>
      </c>
      <c r="J17" s="193">
        <v>58</v>
      </c>
      <c r="K17" s="194">
        <v>11</v>
      </c>
      <c r="L17" s="193">
        <v>54</v>
      </c>
      <c r="M17" s="194">
        <v>15</v>
      </c>
      <c r="N17" s="195">
        <v>56</v>
      </c>
      <c r="O17" s="194">
        <v>8</v>
      </c>
      <c r="P17" s="193">
        <v>57</v>
      </c>
      <c r="Q17" s="194">
        <v>3</v>
      </c>
      <c r="R17" s="193">
        <v>49</v>
      </c>
      <c r="S17" s="194">
        <v>30</v>
      </c>
      <c r="T17" s="193">
        <v>57</v>
      </c>
      <c r="U17" s="227">
        <v>8</v>
      </c>
      <c r="V17" s="193">
        <v>55</v>
      </c>
      <c r="W17" s="194">
        <v>20</v>
      </c>
      <c r="X17" s="195">
        <v>58</v>
      </c>
      <c r="Y17" s="495">
        <v>6</v>
      </c>
      <c r="Z17" s="193">
        <v>55</v>
      </c>
      <c r="AA17" s="194">
        <v>12</v>
      </c>
      <c r="AB17" s="193">
        <v>44</v>
      </c>
      <c r="AC17" s="194">
        <v>100</v>
      </c>
      <c r="AD17" s="193">
        <v>50</v>
      </c>
      <c r="AE17" s="194">
        <v>45</v>
      </c>
      <c r="AF17" s="194">
        <v>47</v>
      </c>
      <c r="AG17" s="194">
        <v>60</v>
      </c>
      <c r="AH17" s="160">
        <v>52</v>
      </c>
      <c r="AI17" s="160">
        <v>4</v>
      </c>
      <c r="AJ17" s="227">
        <v>106</v>
      </c>
      <c r="AK17" s="575">
        <v>15</v>
      </c>
      <c r="AL17" s="572">
        <v>103</v>
      </c>
      <c r="AM17" s="194">
        <v>15</v>
      </c>
      <c r="AN17" s="194"/>
      <c r="AO17" s="632"/>
      <c r="AP17" s="193">
        <v>96</v>
      </c>
      <c r="AQ17" s="194">
        <v>15</v>
      </c>
      <c r="AR17" s="652">
        <v>7</v>
      </c>
      <c r="AT17" s="361">
        <f t="shared" si="0"/>
        <v>5</v>
      </c>
      <c r="AU17" s="373">
        <v>30</v>
      </c>
      <c r="AV17" s="364">
        <f>AU17*AV12</f>
        <v>7.5</v>
      </c>
      <c r="AW17" s="361">
        <f t="shared" si="1"/>
        <v>37.5</v>
      </c>
    </row>
    <row r="18" spans="1:57" s="59" customFormat="1" ht="20.25" customHeight="1" x14ac:dyDescent="0.35">
      <c r="A18" s="89">
        <v>8</v>
      </c>
      <c r="B18" s="218" t="s">
        <v>199</v>
      </c>
      <c r="C18" s="108">
        <v>2010</v>
      </c>
      <c r="D18" s="291" t="s">
        <v>133</v>
      </c>
      <c r="E18" s="33">
        <f>G18+I18+K18+M18+O18+Q18+S18+U18+W18+Y18+AA18+AC18+AE18+AG18+AI18+AK18+AM18+AO18+AQ18</f>
        <v>337.5</v>
      </c>
      <c r="F18" s="192"/>
      <c r="G18" s="160"/>
      <c r="H18" s="195"/>
      <c r="I18" s="194"/>
      <c r="J18" s="159"/>
      <c r="K18" s="160"/>
      <c r="L18" s="193"/>
      <c r="M18" s="194"/>
      <c r="N18" s="195"/>
      <c r="O18" s="194"/>
      <c r="P18" s="193"/>
      <c r="Q18" s="194"/>
      <c r="R18" s="193"/>
      <c r="S18" s="495"/>
      <c r="T18" s="193"/>
      <c r="U18" s="227"/>
      <c r="V18" s="193">
        <v>50</v>
      </c>
      <c r="W18" s="194">
        <v>50</v>
      </c>
      <c r="X18" s="195"/>
      <c r="Y18" s="194"/>
      <c r="Z18" s="193">
        <v>53</v>
      </c>
      <c r="AA18" s="194">
        <v>15</v>
      </c>
      <c r="AB18" s="193">
        <v>45</v>
      </c>
      <c r="AC18" s="194">
        <v>70</v>
      </c>
      <c r="AD18" s="193">
        <v>51</v>
      </c>
      <c r="AE18" s="194">
        <v>30</v>
      </c>
      <c r="AF18" s="194">
        <v>52</v>
      </c>
      <c r="AG18" s="194">
        <v>17.5</v>
      </c>
      <c r="AH18" s="160"/>
      <c r="AI18" s="624"/>
      <c r="AJ18" s="227">
        <v>92</v>
      </c>
      <c r="AK18" s="575">
        <v>106.25</v>
      </c>
      <c r="AL18" s="572">
        <v>99</v>
      </c>
      <c r="AM18" s="194">
        <v>18.75</v>
      </c>
      <c r="AN18" s="194">
        <v>49</v>
      </c>
      <c r="AO18" s="227">
        <v>30</v>
      </c>
      <c r="AP18" s="159"/>
      <c r="AQ18" s="160"/>
      <c r="AR18" s="652">
        <v>8</v>
      </c>
      <c r="AS18" s="34"/>
      <c r="AT18" s="381">
        <f t="shared" si="0"/>
        <v>6</v>
      </c>
      <c r="AU18" s="388">
        <v>20</v>
      </c>
      <c r="AV18" s="367">
        <f>AU18*AV12</f>
        <v>5</v>
      </c>
      <c r="AW18" s="368">
        <f t="shared" si="1"/>
        <v>25</v>
      </c>
      <c r="AY18" s="34"/>
      <c r="AZ18" s="34"/>
      <c r="BA18" s="34"/>
      <c r="BB18" s="34"/>
      <c r="BC18" s="34"/>
      <c r="BD18" s="34"/>
      <c r="BE18" s="34"/>
    </row>
    <row r="19" spans="1:57" s="34" customFormat="1" ht="20.25" customHeight="1" x14ac:dyDescent="0.35">
      <c r="A19" s="89">
        <v>9</v>
      </c>
      <c r="B19" s="219" t="s">
        <v>181</v>
      </c>
      <c r="C19" s="61">
        <v>2011</v>
      </c>
      <c r="D19" s="110" t="s">
        <v>140</v>
      </c>
      <c r="E19" s="33">
        <f>G19+I19+K19+M19+O19+Q19+S19+U19+W19+Y19+AA19+AC19+AE19+AG19+AI19+AK19+AM19+AO19+AQ19</f>
        <v>322.90999999999997</v>
      </c>
      <c r="F19" s="192">
        <v>50</v>
      </c>
      <c r="G19" s="160">
        <v>17.5</v>
      </c>
      <c r="H19" s="195">
        <v>52</v>
      </c>
      <c r="I19" s="160">
        <v>20</v>
      </c>
      <c r="J19" s="159">
        <v>58</v>
      </c>
      <c r="K19" s="160">
        <v>11</v>
      </c>
      <c r="L19" s="159">
        <v>43</v>
      </c>
      <c r="M19" s="160">
        <v>100</v>
      </c>
      <c r="N19" s="195">
        <v>48</v>
      </c>
      <c r="O19" s="194">
        <v>60</v>
      </c>
      <c r="P19" s="193"/>
      <c r="Q19" s="420"/>
      <c r="R19" s="193">
        <v>55</v>
      </c>
      <c r="S19" s="194">
        <v>10</v>
      </c>
      <c r="T19" s="193">
        <v>51</v>
      </c>
      <c r="U19" s="227">
        <v>20</v>
      </c>
      <c r="V19" s="193"/>
      <c r="W19" s="495"/>
      <c r="X19" s="195">
        <v>51</v>
      </c>
      <c r="Y19" s="194">
        <v>15.66</v>
      </c>
      <c r="Z19" s="159"/>
      <c r="AA19" s="160"/>
      <c r="AB19" s="159"/>
      <c r="AC19" s="160"/>
      <c r="AD19" s="159"/>
      <c r="AE19" s="624"/>
      <c r="AF19" s="194"/>
      <c r="AG19" s="194"/>
      <c r="AH19" s="160">
        <v>45</v>
      </c>
      <c r="AI19" s="160">
        <v>60</v>
      </c>
      <c r="AJ19" s="227"/>
      <c r="AK19" s="575"/>
      <c r="AL19" s="573">
        <v>111</v>
      </c>
      <c r="AM19" s="160">
        <v>8.75</v>
      </c>
      <c r="AN19" s="160"/>
      <c r="AO19" s="60"/>
      <c r="AP19" s="193"/>
      <c r="AQ19" s="194"/>
      <c r="AR19" s="652">
        <v>9</v>
      </c>
      <c r="AT19" s="361">
        <f t="shared" si="0"/>
        <v>7</v>
      </c>
      <c r="AU19" s="373">
        <v>15</v>
      </c>
      <c r="AV19" s="369">
        <f>AU19*AV12</f>
        <v>3.75</v>
      </c>
      <c r="AW19" s="361">
        <f t="shared" si="1"/>
        <v>18.75</v>
      </c>
      <c r="AX19" s="59"/>
    </row>
    <row r="20" spans="1:57" s="19" customFormat="1" ht="20.25" customHeight="1" x14ac:dyDescent="0.35">
      <c r="A20" s="89">
        <v>10</v>
      </c>
      <c r="B20" s="548" t="s">
        <v>319</v>
      </c>
      <c r="C20" s="543">
        <v>2011</v>
      </c>
      <c r="D20" s="549" t="s">
        <v>129</v>
      </c>
      <c r="E20" s="33">
        <f>G20+I20+K20+M20+O20+Q20+S20+U20+W20+Y20+AA20+AC20+AE20+AG20+AI20+AK20+AM20+AO20+AQ20-AG20</f>
        <v>271.33</v>
      </c>
      <c r="F20" s="192">
        <v>56</v>
      </c>
      <c r="G20" s="160">
        <v>2</v>
      </c>
      <c r="H20" s="192">
        <v>48</v>
      </c>
      <c r="I20" s="160">
        <v>50</v>
      </c>
      <c r="J20" s="159">
        <v>54</v>
      </c>
      <c r="K20" s="160">
        <v>40</v>
      </c>
      <c r="L20" s="159">
        <v>55</v>
      </c>
      <c r="M20" s="160">
        <v>10</v>
      </c>
      <c r="N20" s="192">
        <v>65</v>
      </c>
      <c r="O20" s="160">
        <v>1</v>
      </c>
      <c r="P20" s="159"/>
      <c r="Q20" s="411"/>
      <c r="R20" s="193"/>
      <c r="S20" s="495"/>
      <c r="T20" s="193">
        <v>57</v>
      </c>
      <c r="U20" s="227">
        <v>8</v>
      </c>
      <c r="V20" s="193">
        <v>61</v>
      </c>
      <c r="W20" s="194">
        <v>10</v>
      </c>
      <c r="X20" s="192"/>
      <c r="Y20" s="160"/>
      <c r="Z20" s="193">
        <v>51</v>
      </c>
      <c r="AA20" s="194">
        <v>25</v>
      </c>
      <c r="AB20" s="159"/>
      <c r="AC20" s="160"/>
      <c r="AD20" s="159">
        <v>53</v>
      </c>
      <c r="AE20" s="160">
        <v>13.5</v>
      </c>
      <c r="AF20" s="194">
        <v>54</v>
      </c>
      <c r="AG20" s="628">
        <v>9</v>
      </c>
      <c r="AH20" s="160">
        <v>48</v>
      </c>
      <c r="AI20" s="160">
        <v>12</v>
      </c>
      <c r="AJ20" s="227">
        <v>96</v>
      </c>
      <c r="AK20" s="575">
        <v>25</v>
      </c>
      <c r="AL20" s="572">
        <v>94</v>
      </c>
      <c r="AM20" s="194">
        <v>43.75</v>
      </c>
      <c r="AN20" s="194">
        <v>56</v>
      </c>
      <c r="AO20" s="227">
        <v>12.33</v>
      </c>
      <c r="AP20" s="193">
        <v>95</v>
      </c>
      <c r="AQ20" s="194">
        <v>18.75</v>
      </c>
      <c r="AR20" s="652">
        <v>10</v>
      </c>
      <c r="AS20" s="59"/>
      <c r="AT20" s="381">
        <f t="shared" si="0"/>
        <v>8</v>
      </c>
      <c r="AU20" s="388">
        <v>12</v>
      </c>
      <c r="AV20" s="367">
        <f>AU20*AV12</f>
        <v>3</v>
      </c>
      <c r="AW20" s="368">
        <f t="shared" si="1"/>
        <v>15</v>
      </c>
      <c r="AX20" s="59"/>
      <c r="AY20" s="59"/>
      <c r="AZ20" s="59"/>
      <c r="BA20" s="59"/>
      <c r="BB20" s="59"/>
      <c r="BC20" s="59"/>
      <c r="BD20" s="59"/>
      <c r="BE20" s="59"/>
    </row>
    <row r="21" spans="1:57" s="34" customFormat="1" ht="20.25" customHeight="1" x14ac:dyDescent="0.35">
      <c r="A21" s="89">
        <v>11</v>
      </c>
      <c r="B21" s="577" t="s">
        <v>318</v>
      </c>
      <c r="C21" s="61">
        <v>2011</v>
      </c>
      <c r="D21" s="110" t="s">
        <v>247</v>
      </c>
      <c r="E21" s="33">
        <f t="shared" ref="E21:E57" si="2">G21+I21+K21+M21+O21+Q21+S21+U21+W21+Y21+AA21+AC21+AE21+AG21+AI21+AK21+AM21+AO21+AQ21</f>
        <v>237.55</v>
      </c>
      <c r="F21" s="192">
        <v>54</v>
      </c>
      <c r="G21" s="288">
        <v>4.3</v>
      </c>
      <c r="H21" s="192"/>
      <c r="I21" s="411"/>
      <c r="J21" s="193">
        <v>57</v>
      </c>
      <c r="K21" s="194">
        <v>17.5</v>
      </c>
      <c r="L21" s="193">
        <v>52</v>
      </c>
      <c r="M21" s="194">
        <v>20</v>
      </c>
      <c r="N21" s="195">
        <v>60</v>
      </c>
      <c r="O21" s="194">
        <v>2.5</v>
      </c>
      <c r="P21" s="193"/>
      <c r="Q21" s="194"/>
      <c r="R21" s="193"/>
      <c r="S21" s="495"/>
      <c r="T21" s="193">
        <v>54</v>
      </c>
      <c r="U21" s="227">
        <v>15</v>
      </c>
      <c r="V21" s="193">
        <v>60</v>
      </c>
      <c r="W21" s="160">
        <v>12</v>
      </c>
      <c r="X21" s="195">
        <v>52</v>
      </c>
      <c r="Y21" s="194">
        <v>10</v>
      </c>
      <c r="Z21" s="193">
        <v>51</v>
      </c>
      <c r="AA21" s="194">
        <v>25</v>
      </c>
      <c r="AB21" s="193">
        <v>54</v>
      </c>
      <c r="AC21" s="194">
        <v>15</v>
      </c>
      <c r="AD21" s="193">
        <v>48</v>
      </c>
      <c r="AE21" s="194">
        <v>100</v>
      </c>
      <c r="AF21" s="194"/>
      <c r="AG21" s="628"/>
      <c r="AH21" s="160">
        <v>55</v>
      </c>
      <c r="AI21" s="160">
        <v>0</v>
      </c>
      <c r="AJ21" s="227">
        <v>109</v>
      </c>
      <c r="AK21" s="575">
        <v>7.5</v>
      </c>
      <c r="AL21" s="572">
        <v>117</v>
      </c>
      <c r="AM21" s="194">
        <v>3.75</v>
      </c>
      <c r="AN21" s="194"/>
      <c r="AO21" s="227"/>
      <c r="AP21" s="193">
        <v>106</v>
      </c>
      <c r="AQ21" s="194">
        <v>5</v>
      </c>
      <c r="AR21" s="652">
        <v>11</v>
      </c>
      <c r="AT21" s="361">
        <f t="shared" si="0"/>
        <v>9</v>
      </c>
      <c r="AU21" s="373">
        <v>10</v>
      </c>
      <c r="AV21" s="364">
        <f>AU21*AV12</f>
        <v>2.5</v>
      </c>
      <c r="AW21" s="361">
        <f t="shared" si="1"/>
        <v>12.5</v>
      </c>
      <c r="AX21" s="59"/>
    </row>
    <row r="22" spans="1:57" s="59" customFormat="1" ht="20.25" customHeight="1" x14ac:dyDescent="0.35">
      <c r="A22" s="89">
        <v>12</v>
      </c>
      <c r="B22" s="548" t="s">
        <v>504</v>
      </c>
      <c r="C22" s="543">
        <v>2011</v>
      </c>
      <c r="D22" s="549" t="s">
        <v>127</v>
      </c>
      <c r="E22" s="33">
        <f t="shared" si="2"/>
        <v>164.75</v>
      </c>
      <c r="F22" s="192"/>
      <c r="G22" s="160"/>
      <c r="H22" s="195"/>
      <c r="I22" s="194"/>
      <c r="J22" s="159"/>
      <c r="K22" s="160"/>
      <c r="L22" s="193"/>
      <c r="M22" s="194"/>
      <c r="N22" s="195"/>
      <c r="O22" s="194"/>
      <c r="P22" s="193"/>
      <c r="Q22" s="194"/>
      <c r="R22" s="193"/>
      <c r="S22" s="495"/>
      <c r="T22" s="193"/>
      <c r="U22" s="227"/>
      <c r="V22" s="193"/>
      <c r="W22" s="194"/>
      <c r="X22" s="195"/>
      <c r="Y22" s="194"/>
      <c r="Z22" s="193">
        <v>59</v>
      </c>
      <c r="AA22" s="194">
        <v>10</v>
      </c>
      <c r="AB22" s="193">
        <v>60</v>
      </c>
      <c r="AC22" s="194">
        <v>10</v>
      </c>
      <c r="AD22" s="193">
        <v>59</v>
      </c>
      <c r="AE22" s="194">
        <v>6</v>
      </c>
      <c r="AF22" s="194">
        <v>49</v>
      </c>
      <c r="AG22" s="194">
        <v>30</v>
      </c>
      <c r="AH22" s="160"/>
      <c r="AI22" s="624"/>
      <c r="AJ22" s="227">
        <v>107</v>
      </c>
      <c r="AK22" s="92">
        <v>11.25</v>
      </c>
      <c r="AL22" s="572">
        <v>92</v>
      </c>
      <c r="AM22" s="194">
        <v>87.5</v>
      </c>
      <c r="AN22" s="160"/>
      <c r="AO22" s="60"/>
      <c r="AP22" s="159">
        <v>100</v>
      </c>
      <c r="AQ22" s="160">
        <v>10</v>
      </c>
      <c r="AR22" s="652">
        <v>12</v>
      </c>
      <c r="AT22" s="381">
        <f t="shared" si="0"/>
        <v>10</v>
      </c>
      <c r="AU22" s="388">
        <v>8</v>
      </c>
      <c r="AV22" s="367">
        <f>AU22*AV12</f>
        <v>2</v>
      </c>
      <c r="AW22" s="368">
        <f t="shared" si="1"/>
        <v>10</v>
      </c>
    </row>
    <row r="23" spans="1:57" s="59" customFormat="1" ht="20.25" customHeight="1" x14ac:dyDescent="0.35">
      <c r="A23" s="89">
        <v>13</v>
      </c>
      <c r="B23" s="219" t="s">
        <v>248</v>
      </c>
      <c r="C23" s="61">
        <v>2011</v>
      </c>
      <c r="D23" s="220" t="s">
        <v>207</v>
      </c>
      <c r="E23" s="33">
        <f t="shared" si="2"/>
        <v>132.75</v>
      </c>
      <c r="F23" s="192">
        <v>54</v>
      </c>
      <c r="G23" s="288">
        <v>4.3</v>
      </c>
      <c r="H23" s="195">
        <v>53</v>
      </c>
      <c r="I23" s="194">
        <v>12.33</v>
      </c>
      <c r="J23" s="159">
        <v>56</v>
      </c>
      <c r="K23" s="160">
        <v>30</v>
      </c>
      <c r="L23" s="193">
        <v>55</v>
      </c>
      <c r="M23" s="194">
        <v>10</v>
      </c>
      <c r="N23" s="195"/>
      <c r="O23" s="420"/>
      <c r="P23" s="193">
        <v>55</v>
      </c>
      <c r="Q23" s="194">
        <v>11</v>
      </c>
      <c r="R23" s="193">
        <v>59</v>
      </c>
      <c r="S23" s="194">
        <v>8</v>
      </c>
      <c r="T23" s="193">
        <v>57</v>
      </c>
      <c r="U23" s="227">
        <v>8</v>
      </c>
      <c r="V23" s="193"/>
      <c r="W23" s="495"/>
      <c r="X23" s="195">
        <v>50</v>
      </c>
      <c r="Y23" s="194">
        <v>30</v>
      </c>
      <c r="Z23" s="193">
        <v>63</v>
      </c>
      <c r="AA23" s="194">
        <v>8</v>
      </c>
      <c r="AB23" s="193"/>
      <c r="AC23" s="194"/>
      <c r="AD23" s="193"/>
      <c r="AE23" s="628"/>
      <c r="AF23" s="194"/>
      <c r="AG23" s="194"/>
      <c r="AH23" s="160">
        <v>60</v>
      </c>
      <c r="AI23" s="160">
        <v>0</v>
      </c>
      <c r="AJ23" s="227"/>
      <c r="AK23" s="575"/>
      <c r="AL23" s="573"/>
      <c r="AM23" s="160"/>
      <c r="AN23" s="194">
        <v>56</v>
      </c>
      <c r="AO23" s="227">
        <v>8</v>
      </c>
      <c r="AP23" s="193">
        <v>108</v>
      </c>
      <c r="AQ23" s="194">
        <v>3.12</v>
      </c>
      <c r="AR23" s="652">
        <v>13</v>
      </c>
      <c r="AS23" s="19"/>
      <c r="AT23" s="361">
        <f t="shared" si="0"/>
        <v>11</v>
      </c>
      <c r="AU23" s="373">
        <v>6</v>
      </c>
      <c r="AV23" s="369">
        <f>AU23*AV12</f>
        <v>1.5</v>
      </c>
      <c r="AW23" s="361">
        <f t="shared" si="1"/>
        <v>7.5</v>
      </c>
      <c r="AX23" s="34"/>
      <c r="AY23" s="19"/>
      <c r="AZ23" s="19"/>
      <c r="BA23" s="19"/>
      <c r="BB23" s="19"/>
      <c r="BC23" s="19"/>
      <c r="BD23" s="19"/>
      <c r="BE23" s="19"/>
    </row>
    <row r="24" spans="1:57" s="59" customFormat="1" ht="20.25" customHeight="1" x14ac:dyDescent="0.35">
      <c r="A24" s="89">
        <v>14</v>
      </c>
      <c r="B24" s="301" t="s">
        <v>459</v>
      </c>
      <c r="C24" s="74">
        <v>2010</v>
      </c>
      <c r="D24" s="291" t="s">
        <v>129</v>
      </c>
      <c r="E24" s="33">
        <f t="shared" si="2"/>
        <v>118.5</v>
      </c>
      <c r="F24" s="192"/>
      <c r="G24" s="160"/>
      <c r="H24" s="195"/>
      <c r="I24" s="194"/>
      <c r="J24" s="193"/>
      <c r="K24" s="194"/>
      <c r="L24" s="193"/>
      <c r="M24" s="194"/>
      <c r="N24" s="195"/>
      <c r="O24" s="194"/>
      <c r="P24" s="193"/>
      <c r="Q24" s="194"/>
      <c r="R24" s="193">
        <v>52</v>
      </c>
      <c r="S24" s="194">
        <v>12</v>
      </c>
      <c r="T24" s="193">
        <v>59</v>
      </c>
      <c r="U24" s="227">
        <v>4</v>
      </c>
      <c r="V24" s="193"/>
      <c r="W24" s="495"/>
      <c r="X24" s="195"/>
      <c r="Y24" s="194"/>
      <c r="Z24" s="193"/>
      <c r="AA24" s="194"/>
      <c r="AB24" s="193">
        <v>49</v>
      </c>
      <c r="AC24" s="194">
        <v>30</v>
      </c>
      <c r="AD24" s="193">
        <v>55</v>
      </c>
      <c r="AE24" s="194">
        <v>8</v>
      </c>
      <c r="AF24" s="160">
        <v>53</v>
      </c>
      <c r="AG24" s="160">
        <v>12</v>
      </c>
      <c r="AH24" s="160">
        <v>56</v>
      </c>
      <c r="AI24" s="624">
        <v>0</v>
      </c>
      <c r="AJ24" s="227"/>
      <c r="AK24" s="575"/>
      <c r="AL24" s="572"/>
      <c r="AM24" s="194"/>
      <c r="AN24" s="194">
        <v>48</v>
      </c>
      <c r="AO24" s="227">
        <v>40</v>
      </c>
      <c r="AP24" s="193">
        <v>97</v>
      </c>
      <c r="AQ24" s="194">
        <v>12.5</v>
      </c>
      <c r="AR24" s="652">
        <v>14</v>
      </c>
      <c r="AS24" s="34"/>
      <c r="AT24" s="381">
        <f t="shared" si="0"/>
        <v>12</v>
      </c>
      <c r="AU24" s="388">
        <v>4</v>
      </c>
      <c r="AV24" s="367">
        <f>AU24*AV12</f>
        <v>1</v>
      </c>
      <c r="AW24" s="368">
        <f t="shared" si="1"/>
        <v>5</v>
      </c>
      <c r="AY24" s="19"/>
      <c r="AZ24" s="19"/>
      <c r="BA24" s="19"/>
      <c r="BB24" s="19"/>
      <c r="BC24" s="19"/>
      <c r="BD24" s="19"/>
      <c r="BE24" s="19"/>
    </row>
    <row r="25" spans="1:57" s="59" customFormat="1" ht="20.25" customHeight="1" x14ac:dyDescent="0.35">
      <c r="A25" s="89">
        <v>15</v>
      </c>
      <c r="B25" s="219" t="s">
        <v>249</v>
      </c>
      <c r="C25" s="61">
        <v>2011</v>
      </c>
      <c r="D25" s="110" t="s">
        <v>239</v>
      </c>
      <c r="E25" s="33">
        <f t="shared" si="2"/>
        <v>81</v>
      </c>
      <c r="F25" s="192"/>
      <c r="G25" s="411"/>
      <c r="H25" s="192"/>
      <c r="I25" s="160"/>
      <c r="J25" s="159">
        <v>61</v>
      </c>
      <c r="K25" s="160">
        <v>5</v>
      </c>
      <c r="L25" s="193">
        <v>58</v>
      </c>
      <c r="M25" s="194">
        <v>6</v>
      </c>
      <c r="N25" s="195">
        <v>55</v>
      </c>
      <c r="O25" s="194">
        <v>10</v>
      </c>
      <c r="P25" s="193">
        <v>50</v>
      </c>
      <c r="Q25" s="194">
        <v>20</v>
      </c>
      <c r="R25" s="193"/>
      <c r="S25" s="495"/>
      <c r="T25" s="193">
        <v>47</v>
      </c>
      <c r="U25" s="227">
        <v>40</v>
      </c>
      <c r="V25" s="193"/>
      <c r="W25" s="194"/>
      <c r="X25" s="195"/>
      <c r="Y25" s="194"/>
      <c r="Z25" s="193"/>
      <c r="AA25" s="194"/>
      <c r="AB25" s="193"/>
      <c r="AC25" s="194"/>
      <c r="AD25" s="193"/>
      <c r="AE25" s="628"/>
      <c r="AF25" s="194"/>
      <c r="AG25" s="194"/>
      <c r="AH25" s="160"/>
      <c r="AI25" s="160"/>
      <c r="AJ25" s="227"/>
      <c r="AK25" s="575"/>
      <c r="AL25" s="572"/>
      <c r="AM25" s="194"/>
      <c r="AN25" s="194"/>
      <c r="AO25" s="227"/>
      <c r="AP25" s="193"/>
      <c r="AQ25" s="194"/>
      <c r="AR25" s="652">
        <v>15</v>
      </c>
      <c r="AT25" s="361">
        <f t="shared" si="0"/>
        <v>13</v>
      </c>
      <c r="AU25" s="373">
        <v>3</v>
      </c>
      <c r="AV25" s="369">
        <f>AU25*AV12</f>
        <v>0.75</v>
      </c>
      <c r="AW25" s="361">
        <f t="shared" si="1"/>
        <v>3.75</v>
      </c>
    </row>
    <row r="26" spans="1:57" s="59" customFormat="1" ht="20.25" customHeight="1" x14ac:dyDescent="0.35">
      <c r="A26" s="89">
        <v>16</v>
      </c>
      <c r="B26" s="301" t="s">
        <v>556</v>
      </c>
      <c r="C26" s="74">
        <v>2011</v>
      </c>
      <c r="D26" s="291" t="s">
        <v>266</v>
      </c>
      <c r="E26" s="33">
        <f t="shared" si="2"/>
        <v>74.2</v>
      </c>
      <c r="F26" s="192"/>
      <c r="G26" s="160"/>
      <c r="H26" s="195"/>
      <c r="I26" s="194"/>
      <c r="J26" s="159"/>
      <c r="K26" s="160"/>
      <c r="L26" s="193"/>
      <c r="M26" s="194"/>
      <c r="N26" s="195"/>
      <c r="O26" s="194"/>
      <c r="P26" s="193"/>
      <c r="Q26" s="194"/>
      <c r="R26" s="193"/>
      <c r="S26" s="194"/>
      <c r="T26" s="193"/>
      <c r="U26" s="227"/>
      <c r="V26" s="193"/>
      <c r="W26" s="194"/>
      <c r="X26" s="195"/>
      <c r="Y26" s="194"/>
      <c r="Z26" s="193"/>
      <c r="AA26" s="194"/>
      <c r="AB26" s="193"/>
      <c r="AC26" s="194"/>
      <c r="AD26" s="193"/>
      <c r="AE26" s="628"/>
      <c r="AF26" s="194"/>
      <c r="AG26" s="194"/>
      <c r="AH26" s="160">
        <v>46</v>
      </c>
      <c r="AI26" s="160">
        <v>35</v>
      </c>
      <c r="AJ26" s="60">
        <v>107</v>
      </c>
      <c r="AK26" s="92">
        <v>11.25</v>
      </c>
      <c r="AL26" s="572">
        <v>106</v>
      </c>
      <c r="AM26" s="194">
        <v>12.5</v>
      </c>
      <c r="AN26" s="194">
        <v>56</v>
      </c>
      <c r="AO26" s="227">
        <v>12.33</v>
      </c>
      <c r="AP26" s="193">
        <v>108</v>
      </c>
      <c r="AQ26" s="194">
        <v>3.12</v>
      </c>
      <c r="AR26" s="652">
        <v>16</v>
      </c>
      <c r="AT26" s="381">
        <f>AT25+1</f>
        <v>14</v>
      </c>
      <c r="AU26" s="388">
        <v>2</v>
      </c>
      <c r="AV26" s="367">
        <f>AU26*AV12</f>
        <v>0.5</v>
      </c>
      <c r="AW26" s="368">
        <f t="shared" si="1"/>
        <v>2.5</v>
      </c>
    </row>
    <row r="27" spans="1:57" s="59" customFormat="1" ht="20.25" customHeight="1" x14ac:dyDescent="0.35">
      <c r="A27" s="89">
        <v>17</v>
      </c>
      <c r="B27" s="301" t="s">
        <v>428</v>
      </c>
      <c r="C27" s="74">
        <v>2010</v>
      </c>
      <c r="D27" s="291" t="s">
        <v>140</v>
      </c>
      <c r="E27" s="33">
        <f t="shared" si="2"/>
        <v>57.91</v>
      </c>
      <c r="F27" s="192"/>
      <c r="G27" s="411"/>
      <c r="H27" s="195"/>
      <c r="I27" s="194"/>
      <c r="J27" s="193"/>
      <c r="K27" s="194"/>
      <c r="L27" s="193"/>
      <c r="M27" s="194"/>
      <c r="N27" s="195">
        <v>59</v>
      </c>
      <c r="O27" s="194">
        <v>4</v>
      </c>
      <c r="P27" s="193"/>
      <c r="Q27" s="194"/>
      <c r="R27" s="193"/>
      <c r="S27" s="495"/>
      <c r="T27" s="193">
        <v>56</v>
      </c>
      <c r="U27" s="227">
        <v>12</v>
      </c>
      <c r="V27" s="193"/>
      <c r="W27" s="194"/>
      <c r="X27" s="195">
        <v>51</v>
      </c>
      <c r="Y27" s="194">
        <v>15.66</v>
      </c>
      <c r="Z27" s="193"/>
      <c r="AA27" s="194"/>
      <c r="AB27" s="193"/>
      <c r="AC27" s="194"/>
      <c r="AD27" s="193"/>
      <c r="AE27" s="628"/>
      <c r="AF27" s="194"/>
      <c r="AG27" s="194"/>
      <c r="AH27" s="160">
        <v>47</v>
      </c>
      <c r="AI27" s="160">
        <v>17.5</v>
      </c>
      <c r="AJ27" s="227"/>
      <c r="AK27" s="575"/>
      <c r="AL27" s="573">
        <v>111</v>
      </c>
      <c r="AM27" s="160">
        <v>8.75</v>
      </c>
      <c r="AN27" s="194"/>
      <c r="AO27" s="227"/>
      <c r="AP27" s="193"/>
      <c r="AQ27" s="194"/>
      <c r="AR27" s="652">
        <v>17</v>
      </c>
      <c r="AT27" s="361">
        <v>15</v>
      </c>
      <c r="AU27" s="373">
        <v>1</v>
      </c>
      <c r="AV27" s="369">
        <f>AU27*AV12</f>
        <v>0.25</v>
      </c>
      <c r="AW27" s="361">
        <f t="shared" si="1"/>
        <v>1.25</v>
      </c>
    </row>
    <row r="28" spans="1:57" s="34" customFormat="1" ht="20.25" customHeight="1" x14ac:dyDescent="0.35">
      <c r="A28" s="89">
        <v>18</v>
      </c>
      <c r="B28" s="579" t="s">
        <v>274</v>
      </c>
      <c r="C28" s="61">
        <v>2011</v>
      </c>
      <c r="D28" s="586" t="s">
        <v>129</v>
      </c>
      <c r="E28" s="33">
        <f t="shared" si="2"/>
        <v>57.58</v>
      </c>
      <c r="F28" s="192"/>
      <c r="G28" s="411"/>
      <c r="H28" s="192">
        <v>53</v>
      </c>
      <c r="I28" s="194">
        <v>12.33</v>
      </c>
      <c r="J28" s="193">
        <v>60</v>
      </c>
      <c r="K28" s="194">
        <v>8</v>
      </c>
      <c r="L28" s="523">
        <v>61</v>
      </c>
      <c r="M28" s="524">
        <v>3.5</v>
      </c>
      <c r="N28" s="195">
        <v>54</v>
      </c>
      <c r="O28" s="194">
        <v>12</v>
      </c>
      <c r="P28" s="193">
        <v>58</v>
      </c>
      <c r="Q28" s="194">
        <v>0.5</v>
      </c>
      <c r="R28" s="193"/>
      <c r="S28" s="495"/>
      <c r="T28" s="193"/>
      <c r="U28" s="227"/>
      <c r="V28" s="193"/>
      <c r="W28" s="194"/>
      <c r="X28" s="195"/>
      <c r="Y28" s="194"/>
      <c r="Z28" s="193"/>
      <c r="AA28" s="194"/>
      <c r="AB28" s="193"/>
      <c r="AC28" s="194"/>
      <c r="AD28" s="193">
        <v>54</v>
      </c>
      <c r="AE28" s="194">
        <v>10</v>
      </c>
      <c r="AF28" s="194"/>
      <c r="AG28" s="628"/>
      <c r="AH28" s="160">
        <v>49</v>
      </c>
      <c r="AI28" s="160">
        <v>10</v>
      </c>
      <c r="AJ28" s="227"/>
      <c r="AK28" s="575"/>
      <c r="AL28" s="572"/>
      <c r="AM28" s="194"/>
      <c r="AN28" s="194"/>
      <c r="AO28" s="227"/>
      <c r="AP28" s="193">
        <v>113</v>
      </c>
      <c r="AQ28" s="194">
        <v>1.25</v>
      </c>
      <c r="AR28" s="652">
        <v>18</v>
      </c>
      <c r="AS28" s="59"/>
      <c r="AT28" s="361"/>
      <c r="AU28" s="373"/>
      <c r="AV28" s="241"/>
      <c r="AW28" s="74"/>
      <c r="AX28" s="59"/>
      <c r="AY28" s="59"/>
      <c r="AZ28" s="59"/>
      <c r="BA28" s="59"/>
      <c r="BB28" s="59"/>
      <c r="BC28" s="59"/>
      <c r="BD28" s="59"/>
      <c r="BE28" s="59"/>
    </row>
    <row r="29" spans="1:57" s="59" customFormat="1" ht="20.25" customHeight="1" x14ac:dyDescent="0.35">
      <c r="A29" s="89">
        <v>19</v>
      </c>
      <c r="B29" s="579" t="s">
        <v>272</v>
      </c>
      <c r="C29" s="61">
        <v>2010</v>
      </c>
      <c r="D29" s="40" t="s">
        <v>207</v>
      </c>
      <c r="E29" s="33">
        <f t="shared" si="2"/>
        <v>47</v>
      </c>
      <c r="F29" s="192">
        <v>49</v>
      </c>
      <c r="G29" s="160">
        <v>30</v>
      </c>
      <c r="H29" s="192">
        <v>56</v>
      </c>
      <c r="I29" s="160">
        <v>4</v>
      </c>
      <c r="J29" s="193"/>
      <c r="K29" s="411"/>
      <c r="L29" s="193"/>
      <c r="M29" s="194"/>
      <c r="N29" s="195"/>
      <c r="O29" s="194"/>
      <c r="P29" s="193">
        <v>56</v>
      </c>
      <c r="Q29" s="194">
        <v>7</v>
      </c>
      <c r="R29" s="193"/>
      <c r="S29" s="495"/>
      <c r="T29" s="193"/>
      <c r="U29" s="227"/>
      <c r="V29" s="193"/>
      <c r="W29" s="194"/>
      <c r="X29" s="195"/>
      <c r="Y29" s="194"/>
      <c r="Z29" s="193"/>
      <c r="AA29" s="194"/>
      <c r="AB29" s="193"/>
      <c r="AC29" s="194"/>
      <c r="AD29" s="193"/>
      <c r="AE29" s="628"/>
      <c r="AF29" s="194"/>
      <c r="AG29" s="194"/>
      <c r="AH29" s="160">
        <v>51</v>
      </c>
      <c r="AI29" s="160">
        <v>6</v>
      </c>
      <c r="AJ29" s="227"/>
      <c r="AK29" s="575"/>
      <c r="AL29" s="572"/>
      <c r="AM29" s="194"/>
      <c r="AN29" s="194"/>
      <c r="AO29" s="227"/>
      <c r="AP29" s="193"/>
      <c r="AQ29" s="194"/>
      <c r="AR29" s="652">
        <v>19</v>
      </c>
      <c r="AT29" s="381"/>
      <c r="AU29" s="388">
        <f>SUM(AU13:AU28)</f>
        <v>371</v>
      </c>
      <c r="AV29" s="370"/>
      <c r="AW29" s="74">
        <f>SUM(AW13:AW28)</f>
        <v>463.75</v>
      </c>
      <c r="AX29" s="34"/>
    </row>
    <row r="30" spans="1:57" s="59" customFormat="1" ht="20.25" customHeight="1" x14ac:dyDescent="0.35">
      <c r="A30" s="89">
        <v>20</v>
      </c>
      <c r="B30" s="301" t="s">
        <v>558</v>
      </c>
      <c r="C30" s="241">
        <v>2010</v>
      </c>
      <c r="D30" s="291" t="s">
        <v>129</v>
      </c>
      <c r="E30" s="33">
        <f t="shared" si="2"/>
        <v>46.5</v>
      </c>
      <c r="F30" s="192"/>
      <c r="G30" s="160"/>
      <c r="H30" s="195"/>
      <c r="I30" s="194"/>
      <c r="J30" s="159"/>
      <c r="K30" s="160"/>
      <c r="L30" s="193"/>
      <c r="M30" s="194"/>
      <c r="N30" s="195"/>
      <c r="O30" s="194"/>
      <c r="P30" s="193"/>
      <c r="Q30" s="194"/>
      <c r="R30" s="193"/>
      <c r="S30" s="194"/>
      <c r="T30" s="193"/>
      <c r="U30" s="227"/>
      <c r="V30" s="193"/>
      <c r="W30" s="194"/>
      <c r="X30" s="195"/>
      <c r="Y30" s="194"/>
      <c r="Z30" s="193"/>
      <c r="AA30" s="194"/>
      <c r="AB30" s="193"/>
      <c r="AC30" s="194"/>
      <c r="AD30" s="159"/>
      <c r="AE30" s="624"/>
      <c r="AF30" s="194"/>
      <c r="AG30" s="194"/>
      <c r="AH30" s="160">
        <v>54</v>
      </c>
      <c r="AI30" s="160">
        <v>1.5</v>
      </c>
      <c r="AJ30" s="227"/>
      <c r="AK30" s="575"/>
      <c r="AL30" s="572"/>
      <c r="AM30" s="194"/>
      <c r="AN30" s="194">
        <v>53</v>
      </c>
      <c r="AO30" s="227">
        <v>20</v>
      </c>
      <c r="AP30" s="193">
        <v>91</v>
      </c>
      <c r="AQ30" s="194">
        <v>25</v>
      </c>
      <c r="AR30" s="652">
        <v>20</v>
      </c>
      <c r="AT30" s="20"/>
      <c r="AU30" s="20"/>
      <c r="AV30" s="19"/>
      <c r="AW30" s="19"/>
    </row>
    <row r="31" spans="1:57" s="59" customFormat="1" ht="20.25" customHeight="1" x14ac:dyDescent="0.35">
      <c r="A31" s="89">
        <v>21</v>
      </c>
      <c r="B31" s="301" t="s">
        <v>346</v>
      </c>
      <c r="C31" s="74">
        <v>2011</v>
      </c>
      <c r="D31" s="240" t="s">
        <v>238</v>
      </c>
      <c r="E31" s="33">
        <f t="shared" si="2"/>
        <v>40.159999999999997</v>
      </c>
      <c r="F31" s="192">
        <v>60</v>
      </c>
      <c r="G31" s="160">
        <v>0</v>
      </c>
      <c r="H31" s="195">
        <v>53</v>
      </c>
      <c r="I31" s="194">
        <v>12.33</v>
      </c>
      <c r="J31" s="159"/>
      <c r="K31" s="411"/>
      <c r="L31" s="193"/>
      <c r="M31" s="194"/>
      <c r="N31" s="195"/>
      <c r="O31" s="194"/>
      <c r="P31" s="193"/>
      <c r="Q31" s="194"/>
      <c r="R31" s="193"/>
      <c r="S31" s="495"/>
      <c r="T31" s="193"/>
      <c r="U31" s="227"/>
      <c r="V31" s="193"/>
      <c r="W31" s="194"/>
      <c r="X31" s="195">
        <v>55</v>
      </c>
      <c r="Y31" s="194">
        <v>8</v>
      </c>
      <c r="Z31" s="193"/>
      <c r="AA31" s="194"/>
      <c r="AB31" s="193"/>
      <c r="AC31" s="194"/>
      <c r="AD31" s="193"/>
      <c r="AE31" s="628"/>
      <c r="AF31" s="194"/>
      <c r="AG31" s="194"/>
      <c r="AH31" s="160"/>
      <c r="AI31" s="160"/>
      <c r="AJ31" s="227"/>
      <c r="AK31" s="575"/>
      <c r="AL31" s="572"/>
      <c r="AM31" s="194"/>
      <c r="AN31" s="194">
        <v>56</v>
      </c>
      <c r="AO31" s="227">
        <v>12.33</v>
      </c>
      <c r="AP31" s="193">
        <v>103</v>
      </c>
      <c r="AQ31" s="194">
        <v>7.5</v>
      </c>
      <c r="AR31" s="652">
        <v>21</v>
      </c>
      <c r="AT31" s="20"/>
      <c r="AU31" s="20"/>
      <c r="AV31" s="19"/>
      <c r="AW31" s="19"/>
    </row>
    <row r="32" spans="1:57" s="59" customFormat="1" ht="20.25" customHeight="1" x14ac:dyDescent="0.35">
      <c r="A32" s="89">
        <v>22</v>
      </c>
      <c r="B32" s="301" t="s">
        <v>526</v>
      </c>
      <c r="C32" s="74">
        <v>2011</v>
      </c>
      <c r="D32" s="291" t="s">
        <v>266</v>
      </c>
      <c r="E32" s="33">
        <f t="shared" si="2"/>
        <v>28</v>
      </c>
      <c r="F32" s="192"/>
      <c r="G32" s="411"/>
      <c r="H32" s="195"/>
      <c r="I32" s="194"/>
      <c r="J32" s="193"/>
      <c r="K32" s="194"/>
      <c r="L32" s="193"/>
      <c r="M32" s="194"/>
      <c r="N32" s="195"/>
      <c r="O32" s="194"/>
      <c r="P32" s="193"/>
      <c r="Q32" s="194"/>
      <c r="R32" s="193"/>
      <c r="S32" s="495"/>
      <c r="T32" s="193"/>
      <c r="U32" s="227"/>
      <c r="V32" s="193"/>
      <c r="W32" s="194"/>
      <c r="X32" s="195"/>
      <c r="Y32" s="194"/>
      <c r="Z32" s="193"/>
      <c r="AA32" s="194"/>
      <c r="AB32" s="193"/>
      <c r="AC32" s="194"/>
      <c r="AD32" s="193">
        <v>63</v>
      </c>
      <c r="AE32" s="628">
        <v>3.5</v>
      </c>
      <c r="AF32" s="194">
        <v>54</v>
      </c>
      <c r="AG32" s="194">
        <v>9</v>
      </c>
      <c r="AH32" s="160">
        <v>54</v>
      </c>
      <c r="AI32" s="532">
        <v>1.5</v>
      </c>
      <c r="AJ32" s="227">
        <v>120</v>
      </c>
      <c r="AK32" s="575">
        <v>5</v>
      </c>
      <c r="AL32" s="572">
        <v>116</v>
      </c>
      <c r="AM32" s="194">
        <v>5</v>
      </c>
      <c r="AN32" s="194">
        <v>62</v>
      </c>
      <c r="AO32" s="227">
        <v>4</v>
      </c>
      <c r="AP32" s="193"/>
      <c r="AQ32" s="194"/>
      <c r="AR32" s="652">
        <v>22</v>
      </c>
      <c r="AT32" s="20"/>
      <c r="AU32" s="20"/>
      <c r="AV32" s="19"/>
      <c r="AW32" s="19"/>
    </row>
    <row r="33" spans="1:50" s="59" customFormat="1" ht="20.25" customHeight="1" x14ac:dyDescent="0.35">
      <c r="A33" s="89">
        <v>23</v>
      </c>
      <c r="B33" s="576" t="s">
        <v>211</v>
      </c>
      <c r="C33" s="108">
        <v>2010</v>
      </c>
      <c r="D33" s="111" t="s">
        <v>207</v>
      </c>
      <c r="E33" s="33">
        <f t="shared" si="2"/>
        <v>24.5</v>
      </c>
      <c r="F33" s="192">
        <v>54</v>
      </c>
      <c r="G33" s="160">
        <v>8</v>
      </c>
      <c r="H33" s="192">
        <v>65</v>
      </c>
      <c r="I33" s="160">
        <v>0</v>
      </c>
      <c r="J33" s="159"/>
      <c r="K33" s="411"/>
      <c r="L33" s="193"/>
      <c r="M33" s="194"/>
      <c r="N33" s="195"/>
      <c r="O33" s="194"/>
      <c r="P33" s="193">
        <v>54</v>
      </c>
      <c r="Q33" s="194">
        <v>15</v>
      </c>
      <c r="R33" s="193"/>
      <c r="S33" s="495"/>
      <c r="T33" s="193"/>
      <c r="U33" s="227"/>
      <c r="V33" s="193"/>
      <c r="W33" s="194"/>
      <c r="X33" s="195"/>
      <c r="Y33" s="194"/>
      <c r="Z33" s="193"/>
      <c r="AA33" s="194"/>
      <c r="AB33" s="193"/>
      <c r="AC33" s="194"/>
      <c r="AD33" s="193"/>
      <c r="AE33" s="628"/>
      <c r="AF33" s="160"/>
      <c r="AG33" s="160"/>
      <c r="AH33" s="160">
        <v>54</v>
      </c>
      <c r="AI33" s="160">
        <v>1.5</v>
      </c>
      <c r="AJ33" s="227"/>
      <c r="AK33" s="575"/>
      <c r="AL33" s="572"/>
      <c r="AM33" s="194"/>
      <c r="AN33" s="194"/>
      <c r="AO33" s="227"/>
      <c r="AP33" s="193"/>
      <c r="AQ33" s="194"/>
      <c r="AR33" s="652">
        <v>23</v>
      </c>
      <c r="AT33" s="20"/>
      <c r="AU33" s="20"/>
      <c r="AV33" s="19"/>
      <c r="AW33" s="19"/>
    </row>
    <row r="34" spans="1:50" s="59" customFormat="1" ht="20.25" customHeight="1" x14ac:dyDescent="0.35">
      <c r="A34" s="89">
        <v>23</v>
      </c>
      <c r="B34" s="301" t="s">
        <v>427</v>
      </c>
      <c r="C34" s="74">
        <v>2010</v>
      </c>
      <c r="D34" s="240" t="s">
        <v>127</v>
      </c>
      <c r="E34" s="33">
        <f t="shared" si="2"/>
        <v>20</v>
      </c>
      <c r="F34" s="192"/>
      <c r="G34" s="411"/>
      <c r="H34" s="195"/>
      <c r="I34" s="194"/>
      <c r="J34" s="193"/>
      <c r="K34" s="194"/>
      <c r="L34" s="193"/>
      <c r="M34" s="194"/>
      <c r="N34" s="195">
        <v>51</v>
      </c>
      <c r="O34" s="194">
        <v>20</v>
      </c>
      <c r="P34" s="193"/>
      <c r="Q34" s="194"/>
      <c r="R34" s="193"/>
      <c r="S34" s="495"/>
      <c r="T34" s="193"/>
      <c r="U34" s="227"/>
      <c r="V34" s="193"/>
      <c r="W34" s="194"/>
      <c r="X34" s="195"/>
      <c r="Y34" s="194"/>
      <c r="Z34" s="193"/>
      <c r="AA34" s="194"/>
      <c r="AB34" s="193"/>
      <c r="AC34" s="194"/>
      <c r="AD34" s="193"/>
      <c r="AE34" s="628"/>
      <c r="AF34" s="194"/>
      <c r="AG34" s="194"/>
      <c r="AH34" s="160"/>
      <c r="AI34" s="160"/>
      <c r="AJ34" s="227"/>
      <c r="AK34" s="575"/>
      <c r="AL34" s="572"/>
      <c r="AM34" s="194"/>
      <c r="AN34" s="194"/>
      <c r="AO34" s="227"/>
      <c r="AP34" s="193"/>
      <c r="AQ34" s="194"/>
      <c r="AR34" s="652">
        <v>23</v>
      </c>
      <c r="AT34" s="20"/>
      <c r="AU34" s="20"/>
      <c r="AV34" s="19"/>
      <c r="AW34" s="19"/>
    </row>
    <row r="35" spans="1:50" s="59" customFormat="1" ht="20.25" customHeight="1" x14ac:dyDescent="0.35">
      <c r="A35" s="89">
        <v>25</v>
      </c>
      <c r="B35" s="301" t="s">
        <v>444</v>
      </c>
      <c r="C35" s="74">
        <v>2011</v>
      </c>
      <c r="D35" s="291" t="s">
        <v>129</v>
      </c>
      <c r="E35" s="33">
        <f t="shared" si="2"/>
        <v>19.75</v>
      </c>
      <c r="F35" s="192"/>
      <c r="G35" s="411"/>
      <c r="H35" s="192"/>
      <c r="I35" s="160"/>
      <c r="J35" s="159"/>
      <c r="K35" s="160"/>
      <c r="L35" s="193"/>
      <c r="M35" s="194"/>
      <c r="N35" s="195"/>
      <c r="O35" s="194"/>
      <c r="P35" s="193">
        <v>65</v>
      </c>
      <c r="Q35" s="194">
        <v>0</v>
      </c>
      <c r="R35" s="193"/>
      <c r="S35" s="495"/>
      <c r="T35" s="193">
        <v>69</v>
      </c>
      <c r="U35" s="227">
        <v>2</v>
      </c>
      <c r="V35" s="193"/>
      <c r="W35" s="194"/>
      <c r="X35" s="195"/>
      <c r="Y35" s="194"/>
      <c r="Z35" s="193">
        <v>64</v>
      </c>
      <c r="AA35" s="194">
        <v>6</v>
      </c>
      <c r="AB35" s="193"/>
      <c r="AC35" s="194"/>
      <c r="AD35" s="193">
        <v>63</v>
      </c>
      <c r="AE35" s="194">
        <v>3.5</v>
      </c>
      <c r="AF35" s="194">
        <v>63</v>
      </c>
      <c r="AG35" s="194">
        <v>4</v>
      </c>
      <c r="AH35" s="624"/>
      <c r="AI35" s="160"/>
      <c r="AJ35" s="227"/>
      <c r="AK35" s="575"/>
      <c r="AL35" s="572">
        <v>128</v>
      </c>
      <c r="AM35" s="194">
        <v>1.25</v>
      </c>
      <c r="AN35" s="194">
        <v>63</v>
      </c>
      <c r="AO35" s="227">
        <v>3</v>
      </c>
      <c r="AP35" s="193"/>
      <c r="AQ35" s="194"/>
      <c r="AR35" s="652">
        <v>25</v>
      </c>
      <c r="AT35" s="20"/>
      <c r="AU35" s="20"/>
      <c r="AV35" s="19"/>
      <c r="AW35" s="19"/>
    </row>
    <row r="36" spans="1:50" s="59" customFormat="1" ht="20.25" customHeight="1" x14ac:dyDescent="0.35">
      <c r="A36" s="89">
        <v>26</v>
      </c>
      <c r="B36" s="301" t="s">
        <v>441</v>
      </c>
      <c r="C36" s="74">
        <v>2011</v>
      </c>
      <c r="D36" s="240" t="s">
        <v>207</v>
      </c>
      <c r="E36" s="33">
        <f t="shared" si="2"/>
        <v>11</v>
      </c>
      <c r="F36" s="192"/>
      <c r="G36" s="411"/>
      <c r="H36" s="195"/>
      <c r="I36" s="194"/>
      <c r="J36" s="193"/>
      <c r="K36" s="194"/>
      <c r="L36" s="193"/>
      <c r="M36" s="194"/>
      <c r="N36" s="195"/>
      <c r="O36" s="194"/>
      <c r="P36" s="200">
        <v>55</v>
      </c>
      <c r="Q36" s="201">
        <v>11</v>
      </c>
      <c r="R36" s="193"/>
      <c r="S36" s="495"/>
      <c r="T36" s="193"/>
      <c r="U36" s="227"/>
      <c r="V36" s="193"/>
      <c r="W36" s="194"/>
      <c r="X36" s="195"/>
      <c r="Y36" s="194"/>
      <c r="Z36" s="193"/>
      <c r="AA36" s="194"/>
      <c r="AB36" s="193"/>
      <c r="AC36" s="194"/>
      <c r="AD36" s="193"/>
      <c r="AE36" s="628"/>
      <c r="AF36" s="194"/>
      <c r="AG36" s="194"/>
      <c r="AH36" s="160"/>
      <c r="AI36" s="160"/>
      <c r="AJ36" s="227"/>
      <c r="AK36" s="575"/>
      <c r="AL36" s="572"/>
      <c r="AM36" s="194"/>
      <c r="AN36" s="194"/>
      <c r="AO36" s="227"/>
      <c r="AP36" s="193"/>
      <c r="AQ36" s="194"/>
      <c r="AR36" s="652">
        <v>26</v>
      </c>
      <c r="AT36" s="20"/>
      <c r="AU36" s="20"/>
      <c r="AV36" s="19"/>
      <c r="AW36" s="19"/>
    </row>
    <row r="37" spans="1:50" s="59" customFormat="1" ht="20.25" customHeight="1" x14ac:dyDescent="0.35">
      <c r="A37" s="89">
        <v>27</v>
      </c>
      <c r="B37" s="301" t="s">
        <v>342</v>
      </c>
      <c r="C37" s="74">
        <v>2010</v>
      </c>
      <c r="D37" s="240" t="s">
        <v>176</v>
      </c>
      <c r="E37" s="33">
        <f t="shared" si="2"/>
        <v>11</v>
      </c>
      <c r="F37" s="192">
        <v>52</v>
      </c>
      <c r="G37" s="160">
        <v>11</v>
      </c>
      <c r="H37" s="195"/>
      <c r="I37" s="420"/>
      <c r="J37" s="193"/>
      <c r="K37" s="194"/>
      <c r="L37" s="193"/>
      <c r="M37" s="194"/>
      <c r="N37" s="195"/>
      <c r="O37" s="194"/>
      <c r="P37" s="200"/>
      <c r="Q37" s="201"/>
      <c r="R37" s="193"/>
      <c r="S37" s="495"/>
      <c r="T37" s="193"/>
      <c r="U37" s="227"/>
      <c r="V37" s="193"/>
      <c r="W37" s="194"/>
      <c r="X37" s="195"/>
      <c r="Y37" s="194"/>
      <c r="Z37" s="193"/>
      <c r="AA37" s="194"/>
      <c r="AB37" s="193"/>
      <c r="AC37" s="194"/>
      <c r="AD37" s="193"/>
      <c r="AE37" s="628"/>
      <c r="AF37" s="194"/>
      <c r="AG37" s="194"/>
      <c r="AH37" s="160"/>
      <c r="AI37" s="160"/>
      <c r="AJ37" s="227"/>
      <c r="AK37" s="575"/>
      <c r="AL37" s="572"/>
      <c r="AM37" s="194"/>
      <c r="AN37" s="194"/>
      <c r="AO37" s="227"/>
      <c r="AP37" s="193"/>
      <c r="AQ37" s="194"/>
      <c r="AR37" s="652">
        <v>27</v>
      </c>
      <c r="AT37" s="20"/>
      <c r="AU37" s="20"/>
      <c r="AV37" s="19"/>
      <c r="AW37" s="19"/>
    </row>
    <row r="38" spans="1:50" s="59" customFormat="1" ht="20.25" customHeight="1" x14ac:dyDescent="0.35">
      <c r="A38" s="89">
        <v>28</v>
      </c>
      <c r="B38" s="301" t="s">
        <v>246</v>
      </c>
      <c r="C38" s="74">
        <v>2011</v>
      </c>
      <c r="D38" s="291" t="s">
        <v>127</v>
      </c>
      <c r="E38" s="33">
        <f t="shared" si="2"/>
        <v>9</v>
      </c>
      <c r="F38" s="192"/>
      <c r="G38" s="411"/>
      <c r="H38" s="195"/>
      <c r="I38" s="194"/>
      <c r="J38" s="193"/>
      <c r="K38" s="194"/>
      <c r="L38" s="193"/>
      <c r="M38" s="194"/>
      <c r="N38" s="195">
        <v>57</v>
      </c>
      <c r="O38" s="194">
        <v>6</v>
      </c>
      <c r="P38" s="200">
        <v>57</v>
      </c>
      <c r="Q38" s="201">
        <v>3</v>
      </c>
      <c r="R38" s="193"/>
      <c r="S38" s="495"/>
      <c r="T38" s="193"/>
      <c r="U38" s="227"/>
      <c r="V38" s="193"/>
      <c r="W38" s="194"/>
      <c r="X38" s="195"/>
      <c r="Y38" s="194"/>
      <c r="Z38" s="193"/>
      <c r="AA38" s="194"/>
      <c r="AB38" s="193"/>
      <c r="AC38" s="194"/>
      <c r="AD38" s="193"/>
      <c r="AE38" s="628"/>
      <c r="AF38" s="194"/>
      <c r="AG38" s="194"/>
      <c r="AH38" s="160"/>
      <c r="AI38" s="160"/>
      <c r="AJ38" s="227"/>
      <c r="AK38" s="575"/>
      <c r="AL38" s="572"/>
      <c r="AM38" s="194"/>
      <c r="AN38" s="194"/>
      <c r="AO38" s="227"/>
      <c r="AP38" s="193"/>
      <c r="AQ38" s="194"/>
      <c r="AR38" s="652">
        <v>28</v>
      </c>
      <c r="AT38" s="20"/>
      <c r="AU38" s="20"/>
      <c r="AV38" s="19"/>
      <c r="AW38" s="19"/>
    </row>
    <row r="39" spans="1:50" s="59" customFormat="1" ht="20.25" customHeight="1" x14ac:dyDescent="0.35">
      <c r="A39" s="89">
        <v>28</v>
      </c>
      <c r="B39" s="576" t="s">
        <v>210</v>
      </c>
      <c r="C39" s="108">
        <v>2010</v>
      </c>
      <c r="D39" s="111" t="s">
        <v>207</v>
      </c>
      <c r="E39" s="33">
        <f t="shared" si="2"/>
        <v>8.3000000000000007</v>
      </c>
      <c r="F39" s="192">
        <v>54</v>
      </c>
      <c r="G39" s="288">
        <v>4.3</v>
      </c>
      <c r="H39" s="195">
        <v>60</v>
      </c>
      <c r="I39" s="194">
        <v>1</v>
      </c>
      <c r="J39" s="193"/>
      <c r="K39" s="420"/>
      <c r="L39" s="193"/>
      <c r="M39" s="194"/>
      <c r="N39" s="195"/>
      <c r="O39" s="194"/>
      <c r="P39" s="200">
        <v>57</v>
      </c>
      <c r="Q39" s="201">
        <v>3</v>
      </c>
      <c r="R39" s="193"/>
      <c r="S39" s="495"/>
      <c r="T39" s="193"/>
      <c r="U39" s="227"/>
      <c r="V39" s="193"/>
      <c r="W39" s="194"/>
      <c r="X39" s="195"/>
      <c r="Y39" s="194"/>
      <c r="Z39" s="193"/>
      <c r="AA39" s="194"/>
      <c r="AB39" s="193"/>
      <c r="AC39" s="194"/>
      <c r="AD39" s="193"/>
      <c r="AE39" s="628"/>
      <c r="AF39" s="194"/>
      <c r="AG39" s="194"/>
      <c r="AH39" s="160"/>
      <c r="AI39" s="160"/>
      <c r="AJ39" s="227"/>
      <c r="AK39" s="575"/>
      <c r="AL39" s="572"/>
      <c r="AM39" s="194"/>
      <c r="AN39" s="194"/>
      <c r="AO39" s="227"/>
      <c r="AP39" s="193"/>
      <c r="AQ39" s="194"/>
      <c r="AR39" s="652">
        <v>28</v>
      </c>
      <c r="AT39" s="20"/>
      <c r="AU39" s="20"/>
      <c r="AV39" s="19"/>
      <c r="AW39" s="19"/>
      <c r="AX39" s="34"/>
    </row>
    <row r="40" spans="1:50" s="59" customFormat="1" ht="20.25" customHeight="1" x14ac:dyDescent="0.35">
      <c r="A40" s="89">
        <v>30</v>
      </c>
      <c r="B40" s="301" t="s">
        <v>557</v>
      </c>
      <c r="C40" s="74">
        <v>2011</v>
      </c>
      <c r="D40" s="291" t="s">
        <v>561</v>
      </c>
      <c r="E40" s="33">
        <f t="shared" si="2"/>
        <v>8</v>
      </c>
      <c r="F40" s="192"/>
      <c r="G40" s="160"/>
      <c r="H40" s="195"/>
      <c r="I40" s="194"/>
      <c r="J40" s="193"/>
      <c r="K40" s="194"/>
      <c r="L40" s="193"/>
      <c r="M40" s="194"/>
      <c r="N40" s="195"/>
      <c r="O40" s="194"/>
      <c r="P40" s="193"/>
      <c r="Q40" s="194"/>
      <c r="R40" s="193"/>
      <c r="S40" s="194"/>
      <c r="T40" s="193"/>
      <c r="U40" s="227"/>
      <c r="V40" s="193"/>
      <c r="W40" s="194"/>
      <c r="X40" s="195"/>
      <c r="Y40" s="194"/>
      <c r="Z40" s="193"/>
      <c r="AA40" s="194"/>
      <c r="AB40" s="193"/>
      <c r="AC40" s="194"/>
      <c r="AD40" s="159"/>
      <c r="AE40" s="628"/>
      <c r="AF40" s="194"/>
      <c r="AG40" s="194"/>
      <c r="AH40" s="160">
        <v>50</v>
      </c>
      <c r="AI40" s="160">
        <v>8</v>
      </c>
      <c r="AJ40" s="60"/>
      <c r="AK40" s="92"/>
      <c r="AL40" s="572"/>
      <c r="AM40" s="194"/>
      <c r="AN40" s="194"/>
      <c r="AO40" s="227"/>
      <c r="AP40" s="193"/>
      <c r="AQ40" s="194"/>
      <c r="AR40" s="652">
        <v>30</v>
      </c>
      <c r="AT40" s="20"/>
      <c r="AU40" s="20"/>
      <c r="AV40" s="19"/>
      <c r="AW40" s="19"/>
      <c r="AX40" s="34"/>
    </row>
    <row r="41" spans="1:50" s="59" customFormat="1" ht="20.25" customHeight="1" x14ac:dyDescent="0.35">
      <c r="A41" s="89">
        <v>30</v>
      </c>
      <c r="B41" s="578" t="s">
        <v>298</v>
      </c>
      <c r="C41" s="61">
        <v>2011</v>
      </c>
      <c r="D41" s="129" t="s">
        <v>301</v>
      </c>
      <c r="E41" s="33">
        <f t="shared" si="2"/>
        <v>8</v>
      </c>
      <c r="F41" s="192">
        <v>60</v>
      </c>
      <c r="G41" s="411">
        <v>0</v>
      </c>
      <c r="H41" s="195"/>
      <c r="I41" s="194"/>
      <c r="J41" s="193">
        <v>61</v>
      </c>
      <c r="K41" s="194">
        <v>5</v>
      </c>
      <c r="L41" s="193"/>
      <c r="M41" s="194"/>
      <c r="N41" s="195">
        <v>71</v>
      </c>
      <c r="O41" s="194">
        <v>0</v>
      </c>
      <c r="P41" s="200"/>
      <c r="Q41" s="201"/>
      <c r="R41" s="193"/>
      <c r="S41" s="495"/>
      <c r="T41" s="193">
        <v>63</v>
      </c>
      <c r="U41" s="227">
        <v>3</v>
      </c>
      <c r="V41" s="193"/>
      <c r="W41" s="194"/>
      <c r="X41" s="195"/>
      <c r="Y41" s="194"/>
      <c r="Z41" s="193"/>
      <c r="AA41" s="194"/>
      <c r="AB41" s="193"/>
      <c r="AC41" s="194"/>
      <c r="AD41" s="193"/>
      <c r="AE41" s="628"/>
      <c r="AF41" s="194"/>
      <c r="AG41" s="194"/>
      <c r="AH41" s="160"/>
      <c r="AI41" s="160"/>
      <c r="AJ41" s="227"/>
      <c r="AK41" s="575"/>
      <c r="AL41" s="572"/>
      <c r="AM41" s="194"/>
      <c r="AN41" s="194"/>
      <c r="AO41" s="227"/>
      <c r="AP41" s="193"/>
      <c r="AQ41" s="194"/>
      <c r="AR41" s="652">
        <v>30</v>
      </c>
      <c r="AT41" s="20"/>
      <c r="AU41" s="20"/>
      <c r="AV41" s="19"/>
      <c r="AW41" s="19"/>
    </row>
    <row r="42" spans="1:50" s="59" customFormat="1" ht="20.25" customHeight="1" x14ac:dyDescent="0.35">
      <c r="A42" s="89">
        <v>32</v>
      </c>
      <c r="B42" s="301" t="s">
        <v>442</v>
      </c>
      <c r="C42" s="74">
        <v>2010</v>
      </c>
      <c r="D42" s="291" t="s">
        <v>443</v>
      </c>
      <c r="E42" s="33">
        <f t="shared" si="2"/>
        <v>7</v>
      </c>
      <c r="F42" s="192"/>
      <c r="G42" s="411"/>
      <c r="H42" s="195"/>
      <c r="I42" s="194"/>
      <c r="J42" s="159"/>
      <c r="K42" s="160"/>
      <c r="L42" s="193"/>
      <c r="M42" s="194"/>
      <c r="N42" s="195"/>
      <c r="O42" s="194"/>
      <c r="P42" s="200">
        <v>56</v>
      </c>
      <c r="Q42" s="194">
        <v>7</v>
      </c>
      <c r="R42" s="193"/>
      <c r="S42" s="495"/>
      <c r="T42" s="193"/>
      <c r="U42" s="227"/>
      <c r="V42" s="193"/>
      <c r="W42" s="194"/>
      <c r="X42" s="195"/>
      <c r="Y42" s="194"/>
      <c r="Z42" s="193"/>
      <c r="AA42" s="194"/>
      <c r="AB42" s="193"/>
      <c r="AC42" s="194"/>
      <c r="AD42" s="193"/>
      <c r="AE42" s="628"/>
      <c r="AF42" s="194"/>
      <c r="AG42" s="194"/>
      <c r="AH42" s="160"/>
      <c r="AI42" s="160"/>
      <c r="AJ42" s="227"/>
      <c r="AK42" s="575"/>
      <c r="AL42" s="572"/>
      <c r="AM42" s="194"/>
      <c r="AN42" s="194"/>
      <c r="AO42" s="227"/>
      <c r="AP42" s="193"/>
      <c r="AQ42" s="194"/>
      <c r="AR42" s="652">
        <v>32</v>
      </c>
      <c r="AT42" s="20"/>
      <c r="AU42" s="20"/>
      <c r="AV42" s="19"/>
      <c r="AW42" s="19"/>
    </row>
    <row r="43" spans="1:50" s="59" customFormat="1" ht="20.25" customHeight="1" x14ac:dyDescent="0.35">
      <c r="A43" s="89">
        <v>33</v>
      </c>
      <c r="B43" s="223" t="s">
        <v>321</v>
      </c>
      <c r="C43" s="108">
        <v>2010</v>
      </c>
      <c r="D43" s="147" t="s">
        <v>207</v>
      </c>
      <c r="E43" s="33">
        <f t="shared" si="2"/>
        <v>7</v>
      </c>
      <c r="F43" s="192">
        <v>59</v>
      </c>
      <c r="G43" s="160">
        <v>0</v>
      </c>
      <c r="H43" s="195">
        <v>55</v>
      </c>
      <c r="I43" s="194">
        <v>7</v>
      </c>
      <c r="J43" s="159"/>
      <c r="K43" s="411"/>
      <c r="L43" s="193"/>
      <c r="M43" s="194"/>
      <c r="N43" s="195"/>
      <c r="O43" s="194"/>
      <c r="P43" s="200"/>
      <c r="Q43" s="194"/>
      <c r="R43" s="193"/>
      <c r="S43" s="495"/>
      <c r="T43" s="193"/>
      <c r="U43" s="227"/>
      <c r="V43" s="193"/>
      <c r="W43" s="194"/>
      <c r="X43" s="195"/>
      <c r="Y43" s="194"/>
      <c r="Z43" s="193"/>
      <c r="AA43" s="194"/>
      <c r="AB43" s="193"/>
      <c r="AC43" s="194"/>
      <c r="AD43" s="193"/>
      <c r="AE43" s="628"/>
      <c r="AF43" s="194"/>
      <c r="AG43" s="194"/>
      <c r="AH43" s="160"/>
      <c r="AI43" s="160"/>
      <c r="AJ43" s="227"/>
      <c r="AK43" s="575"/>
      <c r="AL43" s="572"/>
      <c r="AM43" s="194"/>
      <c r="AN43" s="194"/>
      <c r="AO43" s="227"/>
      <c r="AP43" s="193"/>
      <c r="AQ43" s="194"/>
      <c r="AR43" s="652">
        <v>33</v>
      </c>
      <c r="AT43" s="20"/>
      <c r="AU43" s="20"/>
      <c r="AV43" s="19"/>
      <c r="AW43" s="19"/>
    </row>
    <row r="44" spans="1:50" s="59" customFormat="1" ht="20.25" customHeight="1" x14ac:dyDescent="0.35">
      <c r="A44" s="89">
        <v>34</v>
      </c>
      <c r="B44" s="301" t="s">
        <v>460</v>
      </c>
      <c r="C44" s="74">
        <v>2010</v>
      </c>
      <c r="D44" s="291" t="s">
        <v>461</v>
      </c>
      <c r="E44" s="33">
        <f t="shared" si="2"/>
        <v>6</v>
      </c>
      <c r="F44" s="192"/>
      <c r="G44" s="160"/>
      <c r="H44" s="195"/>
      <c r="I44" s="194"/>
      <c r="J44" s="193"/>
      <c r="K44" s="194"/>
      <c r="L44" s="193"/>
      <c r="M44" s="194"/>
      <c r="N44" s="195"/>
      <c r="O44" s="194"/>
      <c r="P44" s="193"/>
      <c r="Q44" s="194"/>
      <c r="R44" s="193">
        <v>60</v>
      </c>
      <c r="S44" s="194">
        <v>6</v>
      </c>
      <c r="T44" s="193"/>
      <c r="U44" s="497"/>
      <c r="V44" s="193"/>
      <c r="W44" s="194"/>
      <c r="X44" s="195"/>
      <c r="Y44" s="194"/>
      <c r="Z44" s="193"/>
      <c r="AA44" s="194"/>
      <c r="AB44" s="193"/>
      <c r="AC44" s="194"/>
      <c r="AD44" s="193"/>
      <c r="AE44" s="628"/>
      <c r="AF44" s="194"/>
      <c r="AG44" s="194"/>
      <c r="AH44" s="160"/>
      <c r="AI44" s="160"/>
      <c r="AJ44" s="227"/>
      <c r="AK44" s="575"/>
      <c r="AL44" s="572"/>
      <c r="AM44" s="194"/>
      <c r="AN44" s="194"/>
      <c r="AO44" s="227"/>
      <c r="AP44" s="193"/>
      <c r="AQ44" s="194"/>
      <c r="AR44" s="652">
        <v>34</v>
      </c>
      <c r="AT44" s="20"/>
      <c r="AU44" s="20"/>
      <c r="AV44" s="19"/>
      <c r="AW44" s="19"/>
    </row>
    <row r="45" spans="1:50" s="59" customFormat="1" ht="20.25" customHeight="1" x14ac:dyDescent="0.35">
      <c r="A45" s="89">
        <v>35</v>
      </c>
      <c r="B45" s="578" t="s">
        <v>297</v>
      </c>
      <c r="C45" s="61">
        <v>2010</v>
      </c>
      <c r="D45" s="129" t="s">
        <v>129</v>
      </c>
      <c r="E45" s="33">
        <f t="shared" si="2"/>
        <v>6</v>
      </c>
      <c r="F45" s="192"/>
      <c r="G45" s="411"/>
      <c r="H45" s="192"/>
      <c r="I45" s="160"/>
      <c r="J45" s="159">
        <v>63</v>
      </c>
      <c r="K45" s="160">
        <v>2</v>
      </c>
      <c r="L45" s="193"/>
      <c r="M45" s="194"/>
      <c r="N45" s="195">
        <v>60</v>
      </c>
      <c r="O45" s="194">
        <v>2.5</v>
      </c>
      <c r="P45" s="193"/>
      <c r="Q45" s="194"/>
      <c r="R45" s="193"/>
      <c r="S45" s="495"/>
      <c r="T45" s="193"/>
      <c r="U45" s="227"/>
      <c r="V45" s="193"/>
      <c r="W45" s="194"/>
      <c r="X45" s="195"/>
      <c r="Y45" s="194"/>
      <c r="Z45" s="193"/>
      <c r="AA45" s="194"/>
      <c r="AB45" s="193"/>
      <c r="AC45" s="194"/>
      <c r="AD45" s="193"/>
      <c r="AE45" s="628"/>
      <c r="AF45" s="194"/>
      <c r="AG45" s="194"/>
      <c r="AH45" s="160">
        <v>54</v>
      </c>
      <c r="AI45" s="160">
        <v>1.5</v>
      </c>
      <c r="AJ45" s="227"/>
      <c r="AK45" s="575"/>
      <c r="AL45" s="572"/>
      <c r="AM45" s="194"/>
      <c r="AN45" s="194"/>
      <c r="AO45" s="227"/>
      <c r="AP45" s="193"/>
      <c r="AQ45" s="194"/>
      <c r="AR45" s="652">
        <v>35</v>
      </c>
      <c r="AT45" s="20"/>
      <c r="AU45" s="20"/>
      <c r="AV45" s="19"/>
      <c r="AW45" s="19"/>
    </row>
    <row r="46" spans="1:50" s="59" customFormat="1" ht="20.25" customHeight="1" x14ac:dyDescent="0.35">
      <c r="A46" s="89">
        <v>35</v>
      </c>
      <c r="B46" s="301" t="s">
        <v>273</v>
      </c>
      <c r="C46" s="74">
        <v>2011</v>
      </c>
      <c r="D46" s="291" t="s">
        <v>132</v>
      </c>
      <c r="E46" s="33">
        <f t="shared" si="2"/>
        <v>6</v>
      </c>
      <c r="F46" s="192"/>
      <c r="G46" s="411"/>
      <c r="H46" s="195">
        <v>57</v>
      </c>
      <c r="I46" s="194">
        <v>3</v>
      </c>
      <c r="J46" s="193">
        <v>62</v>
      </c>
      <c r="K46" s="160">
        <v>3</v>
      </c>
      <c r="L46" s="193"/>
      <c r="M46" s="194"/>
      <c r="N46" s="195"/>
      <c r="O46" s="194"/>
      <c r="P46" s="159"/>
      <c r="Q46" s="160"/>
      <c r="R46" s="193"/>
      <c r="S46" s="495"/>
      <c r="T46" s="193"/>
      <c r="U46" s="227"/>
      <c r="V46" s="193"/>
      <c r="W46" s="194"/>
      <c r="X46" s="195"/>
      <c r="Y46" s="194"/>
      <c r="Z46" s="193"/>
      <c r="AA46" s="194"/>
      <c r="AB46" s="193"/>
      <c r="AC46" s="194"/>
      <c r="AD46" s="193"/>
      <c r="AE46" s="628"/>
      <c r="AF46" s="194"/>
      <c r="AG46" s="194"/>
      <c r="AH46" s="160"/>
      <c r="AI46" s="160"/>
      <c r="AJ46" s="227"/>
      <c r="AK46" s="575"/>
      <c r="AL46" s="572"/>
      <c r="AM46" s="194"/>
      <c r="AN46" s="194"/>
      <c r="AO46" s="227"/>
      <c r="AP46" s="193"/>
      <c r="AQ46" s="194"/>
      <c r="AR46" s="652">
        <v>35</v>
      </c>
      <c r="AT46" s="20"/>
      <c r="AU46" s="20"/>
      <c r="AV46" s="19"/>
      <c r="AW46" s="19"/>
    </row>
    <row r="47" spans="1:50" s="59" customFormat="1" ht="20.25" customHeight="1" x14ac:dyDescent="0.35">
      <c r="A47" s="89">
        <v>35</v>
      </c>
      <c r="B47" s="301" t="s">
        <v>534</v>
      </c>
      <c r="C47" s="74">
        <v>2010</v>
      </c>
      <c r="D47" s="240" t="s">
        <v>129</v>
      </c>
      <c r="E47" s="33">
        <f t="shared" si="2"/>
        <v>6</v>
      </c>
      <c r="F47" s="192"/>
      <c r="G47" s="411"/>
      <c r="H47" s="195"/>
      <c r="I47" s="194"/>
      <c r="J47" s="193"/>
      <c r="K47" s="194"/>
      <c r="L47" s="193"/>
      <c r="M47" s="194"/>
      <c r="N47" s="195"/>
      <c r="O47" s="194"/>
      <c r="P47" s="193"/>
      <c r="Q47" s="194"/>
      <c r="R47" s="193"/>
      <c r="S47" s="495"/>
      <c r="T47" s="193"/>
      <c r="U47" s="227"/>
      <c r="V47" s="193"/>
      <c r="W47" s="194"/>
      <c r="X47" s="195"/>
      <c r="Y47" s="194"/>
      <c r="Z47" s="193"/>
      <c r="AA47" s="194"/>
      <c r="AB47" s="193"/>
      <c r="AC47" s="194"/>
      <c r="AD47" s="193"/>
      <c r="AE47" s="628"/>
      <c r="AF47" s="194">
        <v>62</v>
      </c>
      <c r="AG47" s="194">
        <v>6</v>
      </c>
      <c r="AH47" s="160"/>
      <c r="AI47" s="160"/>
      <c r="AJ47" s="227"/>
      <c r="AK47" s="575"/>
      <c r="AL47" s="572"/>
      <c r="AM47" s="194"/>
      <c r="AN47" s="194"/>
      <c r="AO47" s="227"/>
      <c r="AP47" s="193"/>
      <c r="AQ47" s="194"/>
      <c r="AR47" s="652">
        <v>35</v>
      </c>
      <c r="AT47" s="20"/>
      <c r="AU47" s="20"/>
      <c r="AV47" s="19"/>
      <c r="AW47" s="19"/>
    </row>
    <row r="48" spans="1:50" s="59" customFormat="1" ht="20.25" customHeight="1" x14ac:dyDescent="0.35">
      <c r="A48" s="89">
        <v>38</v>
      </c>
      <c r="B48" s="301" t="s">
        <v>391</v>
      </c>
      <c r="C48" s="74">
        <v>2010</v>
      </c>
      <c r="D48" s="291" t="s">
        <v>176</v>
      </c>
      <c r="E48" s="33">
        <f t="shared" si="2"/>
        <v>6</v>
      </c>
      <c r="F48" s="192"/>
      <c r="G48" s="411"/>
      <c r="H48" s="192">
        <v>68</v>
      </c>
      <c r="I48" s="160">
        <v>0</v>
      </c>
      <c r="J48" s="159"/>
      <c r="K48" s="160"/>
      <c r="L48" s="193"/>
      <c r="M48" s="194"/>
      <c r="N48" s="195"/>
      <c r="O48" s="194"/>
      <c r="P48" s="193"/>
      <c r="Q48" s="194"/>
      <c r="R48" s="193"/>
      <c r="S48" s="495"/>
      <c r="T48" s="193"/>
      <c r="U48" s="227"/>
      <c r="V48" s="193"/>
      <c r="W48" s="194"/>
      <c r="X48" s="195"/>
      <c r="Y48" s="194"/>
      <c r="Z48" s="193"/>
      <c r="AA48" s="194"/>
      <c r="AB48" s="193"/>
      <c r="AC48" s="194"/>
      <c r="AD48" s="193"/>
      <c r="AE48" s="628"/>
      <c r="AF48" s="194"/>
      <c r="AG48" s="194"/>
      <c r="AH48" s="160"/>
      <c r="AI48" s="160"/>
      <c r="AJ48" s="227"/>
      <c r="AK48" s="575"/>
      <c r="AL48" s="572"/>
      <c r="AM48" s="194"/>
      <c r="AN48" s="194">
        <v>59</v>
      </c>
      <c r="AO48" s="227">
        <v>6</v>
      </c>
      <c r="AP48" s="193"/>
      <c r="AQ48" s="194"/>
      <c r="AR48" s="652">
        <v>38</v>
      </c>
      <c r="AT48" s="20"/>
      <c r="AU48" s="20"/>
      <c r="AV48" s="19"/>
      <c r="AW48" s="19"/>
    </row>
    <row r="49" spans="1:53" s="59" customFormat="1" ht="20.25" customHeight="1" x14ac:dyDescent="0.35">
      <c r="A49" s="89">
        <v>39</v>
      </c>
      <c r="B49" s="301" t="s">
        <v>503</v>
      </c>
      <c r="C49" s="74">
        <v>2010</v>
      </c>
      <c r="D49" s="291" t="s">
        <v>238</v>
      </c>
      <c r="E49" s="33">
        <f t="shared" si="2"/>
        <v>4</v>
      </c>
      <c r="F49" s="192"/>
      <c r="G49" s="160"/>
      <c r="H49" s="195"/>
      <c r="I49" s="194"/>
      <c r="J49" s="193"/>
      <c r="K49" s="194"/>
      <c r="L49" s="193"/>
      <c r="M49" s="194"/>
      <c r="N49" s="195"/>
      <c r="O49" s="194"/>
      <c r="P49" s="193"/>
      <c r="Q49" s="194"/>
      <c r="R49" s="193"/>
      <c r="S49" s="495"/>
      <c r="T49" s="193"/>
      <c r="U49" s="227"/>
      <c r="V49" s="193"/>
      <c r="W49" s="194"/>
      <c r="X49" s="195">
        <v>66</v>
      </c>
      <c r="Y49" s="194">
        <v>4</v>
      </c>
      <c r="Z49" s="193"/>
      <c r="AA49" s="194"/>
      <c r="AB49" s="193"/>
      <c r="AC49" s="194"/>
      <c r="AD49" s="193"/>
      <c r="AE49" s="628"/>
      <c r="AF49" s="194"/>
      <c r="AG49" s="194"/>
      <c r="AH49" s="160"/>
      <c r="AI49" s="160"/>
      <c r="AJ49" s="227"/>
      <c r="AK49" s="575"/>
      <c r="AL49" s="572"/>
      <c r="AM49" s="194"/>
      <c r="AN49" s="194"/>
      <c r="AO49" s="227"/>
      <c r="AP49" s="193"/>
      <c r="AQ49" s="194"/>
      <c r="AR49" s="652">
        <v>39</v>
      </c>
      <c r="AT49" s="20"/>
      <c r="AU49" s="20"/>
      <c r="AV49" s="19"/>
      <c r="AW49" s="19"/>
    </row>
    <row r="50" spans="1:53" s="59" customFormat="1" ht="20.25" customHeight="1" x14ac:dyDescent="0.35">
      <c r="A50" s="89">
        <v>40</v>
      </c>
      <c r="B50" s="301" t="s">
        <v>593</v>
      </c>
      <c r="C50" s="74">
        <v>2010</v>
      </c>
      <c r="D50" s="291" t="s">
        <v>137</v>
      </c>
      <c r="E50" s="33">
        <f t="shared" si="2"/>
        <v>2.5</v>
      </c>
      <c r="F50" s="192"/>
      <c r="G50" s="160"/>
      <c r="H50" s="192"/>
      <c r="I50" s="160"/>
      <c r="J50" s="159"/>
      <c r="K50" s="160"/>
      <c r="L50" s="193"/>
      <c r="M50" s="194"/>
      <c r="N50" s="195"/>
      <c r="O50" s="194"/>
      <c r="P50" s="193"/>
      <c r="Q50" s="194"/>
      <c r="R50" s="193"/>
      <c r="S50" s="495"/>
      <c r="T50" s="193"/>
      <c r="U50" s="227"/>
      <c r="V50" s="193"/>
      <c r="W50" s="194"/>
      <c r="X50" s="195"/>
      <c r="Y50" s="194"/>
      <c r="Z50" s="193"/>
      <c r="AA50" s="194"/>
      <c r="AB50" s="193"/>
      <c r="AC50" s="194"/>
      <c r="AD50" s="159"/>
      <c r="AE50" s="628"/>
      <c r="AF50" s="194"/>
      <c r="AG50" s="194"/>
      <c r="AH50" s="160"/>
      <c r="AI50" s="160"/>
      <c r="AJ50" s="227"/>
      <c r="AK50" s="575"/>
      <c r="AL50" s="572">
        <v>124</v>
      </c>
      <c r="AM50" s="194">
        <v>2.5</v>
      </c>
      <c r="AN50" s="194"/>
      <c r="AO50" s="227"/>
      <c r="AP50" s="193"/>
      <c r="AQ50" s="194"/>
      <c r="AR50" s="652">
        <v>40</v>
      </c>
      <c r="AT50" s="20"/>
      <c r="AU50" s="20"/>
      <c r="AV50" s="19"/>
      <c r="AW50" s="19"/>
    </row>
    <row r="51" spans="1:53" s="59" customFormat="1" ht="20.25" customHeight="1" x14ac:dyDescent="0.35">
      <c r="A51" s="89">
        <v>41</v>
      </c>
      <c r="B51" s="301" t="s">
        <v>599</v>
      </c>
      <c r="C51" s="241">
        <v>2011</v>
      </c>
      <c r="D51" s="291" t="s">
        <v>209</v>
      </c>
      <c r="E51" s="33">
        <f t="shared" si="2"/>
        <v>2</v>
      </c>
      <c r="F51" s="192"/>
      <c r="G51" s="160"/>
      <c r="H51" s="195"/>
      <c r="I51" s="194"/>
      <c r="J51" s="159"/>
      <c r="K51" s="160"/>
      <c r="L51" s="193"/>
      <c r="M51" s="194"/>
      <c r="N51" s="195"/>
      <c r="O51" s="194"/>
      <c r="P51" s="193"/>
      <c r="Q51" s="194"/>
      <c r="R51" s="193"/>
      <c r="S51" s="495"/>
      <c r="T51" s="193"/>
      <c r="U51" s="227"/>
      <c r="V51" s="193"/>
      <c r="W51" s="194"/>
      <c r="X51" s="195"/>
      <c r="Y51" s="194"/>
      <c r="Z51" s="193"/>
      <c r="AA51" s="194"/>
      <c r="AB51" s="193"/>
      <c r="AC51" s="194"/>
      <c r="AD51" s="193"/>
      <c r="AE51" s="628"/>
      <c r="AF51" s="194"/>
      <c r="AG51" s="194"/>
      <c r="AH51" s="160"/>
      <c r="AI51" s="160"/>
      <c r="AJ51" s="227"/>
      <c r="AK51" s="575"/>
      <c r="AL51" s="572"/>
      <c r="AM51" s="194"/>
      <c r="AN51" s="194">
        <v>68</v>
      </c>
      <c r="AO51" s="227">
        <v>2</v>
      </c>
      <c r="AP51" s="193"/>
      <c r="AQ51" s="194"/>
      <c r="AR51" s="652">
        <v>41</v>
      </c>
      <c r="AT51" s="20"/>
      <c r="AU51" s="20"/>
      <c r="AV51" s="19"/>
      <c r="AW51" s="19"/>
    </row>
    <row r="52" spans="1:53" s="59" customFormat="1" ht="20.25" customHeight="1" x14ac:dyDescent="0.35">
      <c r="A52" s="89">
        <v>42</v>
      </c>
      <c r="B52" s="301" t="s">
        <v>390</v>
      </c>
      <c r="C52" s="74">
        <v>2011</v>
      </c>
      <c r="D52" s="291" t="s">
        <v>213</v>
      </c>
      <c r="E52" s="33">
        <f t="shared" si="2"/>
        <v>1</v>
      </c>
      <c r="F52" s="192"/>
      <c r="G52" s="411"/>
      <c r="H52" s="195">
        <v>60</v>
      </c>
      <c r="I52" s="194">
        <v>1</v>
      </c>
      <c r="J52" s="159"/>
      <c r="K52" s="160"/>
      <c r="L52" s="193"/>
      <c r="M52" s="194"/>
      <c r="N52" s="195"/>
      <c r="O52" s="194"/>
      <c r="P52" s="193"/>
      <c r="Q52" s="194"/>
      <c r="R52" s="193"/>
      <c r="S52" s="495"/>
      <c r="T52" s="193"/>
      <c r="U52" s="227"/>
      <c r="V52" s="193"/>
      <c r="W52" s="194"/>
      <c r="X52" s="195"/>
      <c r="Y52" s="194"/>
      <c r="Z52" s="193"/>
      <c r="AA52" s="194"/>
      <c r="AB52" s="193"/>
      <c r="AC52" s="194"/>
      <c r="AD52" s="193"/>
      <c r="AE52" s="628"/>
      <c r="AF52" s="194"/>
      <c r="AG52" s="194"/>
      <c r="AH52" s="160"/>
      <c r="AI52" s="160"/>
      <c r="AJ52" s="227"/>
      <c r="AK52" s="575"/>
      <c r="AL52" s="572"/>
      <c r="AM52" s="194"/>
      <c r="AN52" s="194"/>
      <c r="AO52" s="227"/>
      <c r="AP52" s="193"/>
      <c r="AQ52" s="194"/>
      <c r="AR52" s="652">
        <v>42</v>
      </c>
      <c r="AT52" s="20"/>
      <c r="AU52" s="20"/>
      <c r="AV52" s="19"/>
      <c r="AW52" s="19"/>
    </row>
    <row r="53" spans="1:53" s="59" customFormat="1" ht="20.25" customHeight="1" x14ac:dyDescent="0.35">
      <c r="A53" s="89">
        <v>39</v>
      </c>
      <c r="B53" s="219" t="s">
        <v>267</v>
      </c>
      <c r="C53" s="61">
        <v>2011</v>
      </c>
      <c r="D53" s="110" t="s">
        <v>207</v>
      </c>
      <c r="E53" s="33">
        <f t="shared" si="2"/>
        <v>1</v>
      </c>
      <c r="F53" s="192"/>
      <c r="G53" s="411"/>
      <c r="H53" s="202">
        <v>60</v>
      </c>
      <c r="I53" s="201">
        <v>1</v>
      </c>
      <c r="J53" s="167"/>
      <c r="K53" s="172"/>
      <c r="L53" s="200"/>
      <c r="M53" s="201"/>
      <c r="N53" s="202"/>
      <c r="O53" s="201"/>
      <c r="P53" s="200"/>
      <c r="Q53" s="201"/>
      <c r="R53" s="200"/>
      <c r="S53" s="495"/>
      <c r="T53" s="200"/>
      <c r="U53" s="228"/>
      <c r="V53" s="193"/>
      <c r="W53" s="194"/>
      <c r="X53" s="202"/>
      <c r="Y53" s="201"/>
      <c r="Z53" s="200"/>
      <c r="AA53" s="201"/>
      <c r="AB53" s="200"/>
      <c r="AC53" s="201"/>
      <c r="AD53" s="200"/>
      <c r="AE53" s="628"/>
      <c r="AF53" s="201"/>
      <c r="AG53" s="201"/>
      <c r="AH53" s="160"/>
      <c r="AI53" s="160"/>
      <c r="AJ53" s="227"/>
      <c r="AK53" s="575"/>
      <c r="AL53" s="574"/>
      <c r="AM53" s="201"/>
      <c r="AN53" s="201"/>
      <c r="AO53" s="228"/>
      <c r="AP53" s="193"/>
      <c r="AQ53" s="194"/>
      <c r="AR53" s="652">
        <v>39</v>
      </c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x14ac:dyDescent="0.35">
      <c r="A54" s="89">
        <v>40</v>
      </c>
      <c r="B54" s="301" t="s">
        <v>406</v>
      </c>
      <c r="C54" s="74">
        <v>2010</v>
      </c>
      <c r="D54" s="291" t="s">
        <v>241</v>
      </c>
      <c r="E54" s="33">
        <f t="shared" si="2"/>
        <v>1</v>
      </c>
      <c r="F54" s="192"/>
      <c r="G54" s="411"/>
      <c r="H54" s="202"/>
      <c r="I54" s="201"/>
      <c r="J54" s="200">
        <v>64</v>
      </c>
      <c r="K54" s="201">
        <v>1</v>
      </c>
      <c r="L54" s="200"/>
      <c r="M54" s="201"/>
      <c r="N54" s="202"/>
      <c r="O54" s="201"/>
      <c r="P54" s="200"/>
      <c r="Q54" s="201"/>
      <c r="R54" s="200"/>
      <c r="S54" s="495"/>
      <c r="T54" s="200"/>
      <c r="U54" s="228"/>
      <c r="V54" s="193"/>
      <c r="W54" s="194"/>
      <c r="X54" s="202"/>
      <c r="Y54" s="201"/>
      <c r="Z54" s="200"/>
      <c r="AA54" s="201"/>
      <c r="AB54" s="200"/>
      <c r="AC54" s="201"/>
      <c r="AD54" s="200"/>
      <c r="AE54" s="628"/>
      <c r="AF54" s="201"/>
      <c r="AG54" s="201"/>
      <c r="AH54" s="160"/>
      <c r="AI54" s="160"/>
      <c r="AJ54" s="227"/>
      <c r="AK54" s="575"/>
      <c r="AL54" s="574"/>
      <c r="AM54" s="201"/>
      <c r="AN54" s="201"/>
      <c r="AO54" s="228"/>
      <c r="AP54" s="193"/>
      <c r="AQ54" s="194"/>
      <c r="AR54" s="652">
        <v>40</v>
      </c>
      <c r="AS54" s="59"/>
      <c r="AT54" s="59"/>
      <c r="AU54" s="59"/>
      <c r="AV54" s="59"/>
      <c r="AW54" s="59"/>
      <c r="AX54" s="59"/>
      <c r="AY54" s="59"/>
      <c r="AZ54" s="59"/>
      <c r="BA54" s="59"/>
    </row>
    <row r="55" spans="1:53" s="59" customFormat="1" ht="20.25" customHeight="1" x14ac:dyDescent="0.35">
      <c r="A55" s="89">
        <v>41</v>
      </c>
      <c r="B55" s="301" t="s">
        <v>345</v>
      </c>
      <c r="C55" s="74">
        <v>2010</v>
      </c>
      <c r="D55" s="291" t="s">
        <v>209</v>
      </c>
      <c r="E55" s="33">
        <f t="shared" si="2"/>
        <v>0.5</v>
      </c>
      <c r="F55" s="192">
        <v>57</v>
      </c>
      <c r="G55" s="288">
        <v>0.5</v>
      </c>
      <c r="H55" s="195"/>
      <c r="I55" s="420"/>
      <c r="J55" s="192"/>
      <c r="K55" s="160"/>
      <c r="L55" s="193"/>
      <c r="M55" s="194"/>
      <c r="N55" s="195"/>
      <c r="O55" s="194"/>
      <c r="P55" s="193"/>
      <c r="Q55" s="194"/>
      <c r="R55" s="193"/>
      <c r="S55" s="495"/>
      <c r="T55" s="193"/>
      <c r="U55" s="227"/>
      <c r="V55" s="193"/>
      <c r="W55" s="194"/>
      <c r="X55" s="193"/>
      <c r="Y55" s="194"/>
      <c r="Z55" s="193"/>
      <c r="AA55" s="194"/>
      <c r="AB55" s="193"/>
      <c r="AC55" s="194"/>
      <c r="AD55" s="193"/>
      <c r="AE55" s="628"/>
      <c r="AF55" s="194"/>
      <c r="AG55" s="194"/>
      <c r="AH55" s="160"/>
      <c r="AI55" s="160"/>
      <c r="AJ55" s="227"/>
      <c r="AK55" s="575"/>
      <c r="AL55" s="572"/>
      <c r="AM55" s="194"/>
      <c r="AN55" s="194"/>
      <c r="AO55" s="227"/>
      <c r="AP55" s="193"/>
      <c r="AQ55" s="194"/>
      <c r="AR55" s="652">
        <v>41</v>
      </c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x14ac:dyDescent="0.35">
      <c r="A56" s="89">
        <v>42</v>
      </c>
      <c r="B56" s="301" t="s">
        <v>347</v>
      </c>
      <c r="C56" s="74">
        <v>2010</v>
      </c>
      <c r="D56" s="291" t="s">
        <v>238</v>
      </c>
      <c r="E56" s="33">
        <f t="shared" si="2"/>
        <v>0</v>
      </c>
      <c r="F56" s="192">
        <v>64</v>
      </c>
      <c r="G56" s="160">
        <v>0</v>
      </c>
      <c r="H56" s="199"/>
      <c r="I56" s="428"/>
      <c r="J56" s="200"/>
      <c r="K56" s="201"/>
      <c r="L56" s="200"/>
      <c r="M56" s="201"/>
      <c r="N56" s="202"/>
      <c r="O56" s="201"/>
      <c r="P56" s="193">
        <v>60</v>
      </c>
      <c r="Q56" s="194">
        <v>0</v>
      </c>
      <c r="R56" s="200"/>
      <c r="S56" s="495"/>
      <c r="T56" s="200"/>
      <c r="U56" s="228"/>
      <c r="V56" s="193"/>
      <c r="W56" s="194"/>
      <c r="X56" s="202"/>
      <c r="Y56" s="201"/>
      <c r="Z56" s="200"/>
      <c r="AA56" s="201"/>
      <c r="AB56" s="200"/>
      <c r="AC56" s="201"/>
      <c r="AD56" s="200"/>
      <c r="AE56" s="628"/>
      <c r="AF56" s="201"/>
      <c r="AG56" s="201"/>
      <c r="AH56" s="160"/>
      <c r="AI56" s="160"/>
      <c r="AJ56" s="228"/>
      <c r="AK56" s="575"/>
      <c r="AL56" s="574"/>
      <c r="AM56" s="201"/>
      <c r="AN56" s="201"/>
      <c r="AO56" s="228"/>
      <c r="AP56" s="193"/>
      <c r="AQ56" s="194"/>
      <c r="AR56" s="652">
        <v>42</v>
      </c>
    </row>
    <row r="57" spans="1:53" x14ac:dyDescent="0.35">
      <c r="A57" s="89">
        <v>43</v>
      </c>
      <c r="B57" s="580"/>
      <c r="C57" s="241"/>
      <c r="D57" s="293"/>
      <c r="E57" s="33">
        <f t="shared" si="2"/>
        <v>0</v>
      </c>
      <c r="F57" s="192"/>
      <c r="G57" s="160"/>
      <c r="H57" s="202"/>
      <c r="I57" s="201"/>
      <c r="J57" s="200"/>
      <c r="K57" s="201"/>
      <c r="L57" s="200"/>
      <c r="M57" s="201"/>
      <c r="N57" s="202"/>
      <c r="O57" s="201"/>
      <c r="P57" s="193"/>
      <c r="Q57" s="194"/>
      <c r="R57" s="200"/>
      <c r="S57" s="194"/>
      <c r="T57" s="200"/>
      <c r="U57" s="228"/>
      <c r="V57" s="193"/>
      <c r="W57" s="194"/>
      <c r="X57" s="202"/>
      <c r="Y57" s="201"/>
      <c r="Z57" s="200"/>
      <c r="AA57" s="201"/>
      <c r="AB57" s="200"/>
      <c r="AC57" s="201"/>
      <c r="AD57" s="200"/>
      <c r="AE57" s="201"/>
      <c r="AF57" s="201"/>
      <c r="AG57" s="201"/>
      <c r="AH57" s="160"/>
      <c r="AI57" s="160"/>
      <c r="AJ57" s="228"/>
      <c r="AK57" s="575"/>
      <c r="AL57" s="574"/>
      <c r="AM57" s="201"/>
      <c r="AN57" s="201"/>
      <c r="AO57" s="228"/>
      <c r="AP57" s="193"/>
      <c r="AQ57" s="194"/>
      <c r="AR57" s="652">
        <v>43</v>
      </c>
      <c r="AS57" s="59"/>
      <c r="AT57" s="59"/>
      <c r="AU57" s="59"/>
      <c r="AV57" s="59"/>
      <c r="AX57" s="59"/>
      <c r="AY57" s="59"/>
      <c r="AZ57" s="59"/>
      <c r="BA57" s="59"/>
    </row>
    <row r="58" spans="1:53" s="59" customFormat="1" ht="20.25" customHeight="1" x14ac:dyDescent="0.35">
      <c r="A58" s="89">
        <v>44</v>
      </c>
      <c r="B58" s="301"/>
      <c r="C58" s="74"/>
      <c r="D58" s="291"/>
      <c r="E58" s="33">
        <f t="shared" ref="E58:E59" si="3">G58+I58+K58+M58+O58+Q58+S58+U58+W58+Y58+AA58+AC58+AE58+AG58+AI58+AK58+AM58+AO58+AQ58</f>
        <v>0</v>
      </c>
      <c r="F58" s="192"/>
      <c r="G58" s="160"/>
      <c r="H58" s="195"/>
      <c r="I58" s="194"/>
      <c r="J58" s="193"/>
      <c r="K58" s="194"/>
      <c r="L58" s="193"/>
      <c r="M58" s="194"/>
      <c r="N58" s="195"/>
      <c r="O58" s="194"/>
      <c r="P58" s="193"/>
      <c r="Q58" s="194"/>
      <c r="R58" s="193"/>
      <c r="S58" s="194"/>
      <c r="T58" s="193"/>
      <c r="U58" s="227"/>
      <c r="V58" s="193"/>
      <c r="W58" s="194"/>
      <c r="X58" s="195"/>
      <c r="Y58" s="194"/>
      <c r="Z58" s="193"/>
      <c r="AA58" s="194"/>
      <c r="AB58" s="193"/>
      <c r="AC58" s="194"/>
      <c r="AD58" s="193"/>
      <c r="AE58" s="194"/>
      <c r="AF58" s="194"/>
      <c r="AG58" s="194"/>
      <c r="AH58" s="160"/>
      <c r="AI58" s="160"/>
      <c r="AJ58" s="227"/>
      <c r="AK58" s="575"/>
      <c r="AL58" s="572"/>
      <c r="AM58" s="194"/>
      <c r="AN58" s="194"/>
      <c r="AO58" s="227"/>
      <c r="AP58" s="193"/>
      <c r="AQ58" s="194"/>
      <c r="AR58" s="652">
        <v>44</v>
      </c>
      <c r="AW58" s="20"/>
    </row>
    <row r="59" spans="1:53" s="59" customFormat="1" ht="20.25" customHeight="1" x14ac:dyDescent="0.35">
      <c r="A59" s="89">
        <v>45</v>
      </c>
      <c r="B59" s="301"/>
      <c r="C59" s="74"/>
      <c r="D59" s="291"/>
      <c r="E59" s="33">
        <f t="shared" si="3"/>
        <v>0</v>
      </c>
      <c r="F59" s="192"/>
      <c r="G59" s="160"/>
      <c r="H59" s="192"/>
      <c r="I59" s="160"/>
      <c r="J59" s="159"/>
      <c r="K59" s="160"/>
      <c r="L59" s="193"/>
      <c r="M59" s="194"/>
      <c r="N59" s="195"/>
      <c r="O59" s="194"/>
      <c r="P59" s="193"/>
      <c r="Q59" s="194"/>
      <c r="R59" s="193"/>
      <c r="S59" s="194"/>
      <c r="T59" s="193"/>
      <c r="U59" s="227"/>
      <c r="V59" s="193"/>
      <c r="W59" s="194"/>
      <c r="X59" s="195"/>
      <c r="Y59" s="194"/>
      <c r="Z59" s="193"/>
      <c r="AA59" s="194"/>
      <c r="AB59" s="193"/>
      <c r="AC59" s="194"/>
      <c r="AD59" s="193"/>
      <c r="AE59" s="194"/>
      <c r="AF59" s="194"/>
      <c r="AG59" s="194"/>
      <c r="AH59" s="160"/>
      <c r="AI59" s="160"/>
      <c r="AJ59" s="227"/>
      <c r="AK59" s="575"/>
      <c r="AL59" s="572"/>
      <c r="AM59" s="194"/>
      <c r="AN59" s="194"/>
      <c r="AO59" s="227"/>
      <c r="AP59" s="193"/>
      <c r="AQ59" s="194"/>
      <c r="AR59" s="652">
        <v>45</v>
      </c>
      <c r="AW59" s="20"/>
    </row>
    <row r="60" spans="1:53" s="59" customFormat="1" ht="20.25" customHeight="1" thickBot="1" x14ac:dyDescent="0.4">
      <c r="A60" s="89"/>
      <c r="B60" s="301"/>
      <c r="C60" s="74"/>
      <c r="D60" s="291"/>
      <c r="E60" s="33"/>
      <c r="F60" s="192"/>
      <c r="G60" s="160"/>
      <c r="H60" s="195"/>
      <c r="I60" s="194"/>
      <c r="J60" s="193"/>
      <c r="K60" s="194"/>
      <c r="L60" s="193"/>
      <c r="M60" s="194"/>
      <c r="N60" s="195"/>
      <c r="O60" s="194"/>
      <c r="P60" s="193"/>
      <c r="Q60" s="194"/>
      <c r="R60" s="193"/>
      <c r="S60" s="194"/>
      <c r="T60" s="193"/>
      <c r="U60" s="227"/>
      <c r="V60" s="193"/>
      <c r="W60" s="194"/>
      <c r="X60" s="195"/>
      <c r="Y60" s="194"/>
      <c r="Z60" s="193"/>
      <c r="AA60" s="194"/>
      <c r="AB60" s="193"/>
      <c r="AC60" s="194"/>
      <c r="AD60" s="193"/>
      <c r="AE60" s="194"/>
      <c r="AF60" s="194"/>
      <c r="AG60" s="194"/>
      <c r="AH60" s="160"/>
      <c r="AI60" s="160"/>
      <c r="AJ60" s="227"/>
      <c r="AK60" s="575"/>
      <c r="AL60" s="572"/>
      <c r="AM60" s="194"/>
      <c r="AN60" s="194"/>
      <c r="AO60" s="227"/>
      <c r="AP60" s="193"/>
      <c r="AQ60" s="194"/>
      <c r="AR60" s="652"/>
      <c r="AW60" s="20"/>
    </row>
    <row r="61" spans="1:53" s="59" customFormat="1" ht="20.25" customHeight="1" thickBot="1" x14ac:dyDescent="0.4">
      <c r="A61" s="226"/>
      <c r="B61" s="301"/>
      <c r="C61" s="74"/>
      <c r="D61" s="291"/>
      <c r="E61" s="112"/>
      <c r="F61" s="192"/>
      <c r="G61" s="616">
        <f>SUM(G11:G60)</f>
        <v>370.90000000000003</v>
      </c>
      <c r="H61" s="192"/>
      <c r="I61" s="616">
        <f>SUM(I11:I60)</f>
        <v>370.98999999999995</v>
      </c>
      <c r="J61" s="192"/>
      <c r="K61" s="616">
        <f>SUM(K11:K60)</f>
        <v>371</v>
      </c>
      <c r="L61" s="193"/>
      <c r="M61" s="616">
        <f>SUM(M11:M60)</f>
        <v>368</v>
      </c>
      <c r="N61" s="195"/>
      <c r="O61" s="616">
        <f>SUM(O11:O60)</f>
        <v>371</v>
      </c>
      <c r="P61" s="193"/>
      <c r="Q61" s="616">
        <f>SUM(Q11:Q60)</f>
        <v>371</v>
      </c>
      <c r="R61" s="193"/>
      <c r="S61" s="616">
        <f>SUM(S11:S60)</f>
        <v>361</v>
      </c>
      <c r="T61" s="193"/>
      <c r="U61" s="616">
        <f>SUM(U11:U60)</f>
        <v>370</v>
      </c>
      <c r="V61" s="193"/>
      <c r="W61" s="616">
        <f>SUM(W11:W60)</f>
        <v>347</v>
      </c>
      <c r="X61" s="193"/>
      <c r="Y61" s="616">
        <f>SUM(Y11:Y60)</f>
        <v>364.98</v>
      </c>
      <c r="Z61" s="193"/>
      <c r="AA61" s="616">
        <f>SUM(AA11:AA60)</f>
        <v>361</v>
      </c>
      <c r="AB61" s="193"/>
      <c r="AC61" s="616">
        <f>SUM(AC11:AC60)</f>
        <v>347</v>
      </c>
      <c r="AD61" s="193"/>
      <c r="AE61" s="616">
        <f>SUM(AE11:AE60)</f>
        <v>368</v>
      </c>
      <c r="AF61" s="194"/>
      <c r="AG61" s="616">
        <f>SUM(AG11:AG60)</f>
        <v>365</v>
      </c>
      <c r="AH61" s="160"/>
      <c r="AI61" s="616">
        <f>SUM(AI11:AI60)</f>
        <v>371</v>
      </c>
      <c r="AJ61" s="227"/>
      <c r="AK61" s="616">
        <f>SUM(AK11:AK60)</f>
        <v>456.25</v>
      </c>
      <c r="AL61" s="572"/>
      <c r="AM61" s="616">
        <f>SUM(AM11:AM60)</f>
        <v>463.75</v>
      </c>
      <c r="AN61" s="194"/>
      <c r="AO61" s="616">
        <f>SUM(AO11:AO60)</f>
        <v>369.98999999999995</v>
      </c>
      <c r="AP61" s="207"/>
      <c r="AQ61" s="616">
        <f>SUM(AQ11:AQ60)</f>
        <v>463.74</v>
      </c>
      <c r="AR61" s="653"/>
      <c r="AW61" s="20"/>
      <c r="AY61" s="20"/>
      <c r="AZ61" s="20"/>
      <c r="BA61" s="20"/>
    </row>
    <row r="62" spans="1:53" ht="33" customHeight="1" thickBot="1" x14ac:dyDescent="0.4"/>
    <row r="63" spans="1:53" ht="33" customHeight="1" thickBot="1" x14ac:dyDescent="0.4">
      <c r="B63" s="773" t="s">
        <v>354</v>
      </c>
      <c r="C63" s="774"/>
      <c r="D63" s="775"/>
      <c r="E63" s="139"/>
      <c r="F63" s="36"/>
      <c r="G63" s="485"/>
      <c r="H63" s="488" t="s">
        <v>517</v>
      </c>
      <c r="I63" s="36"/>
      <c r="J63" s="36"/>
      <c r="K63" s="36"/>
      <c r="L63" s="137"/>
      <c r="M63" s="486"/>
      <c r="N63" s="488" t="s">
        <v>518</v>
      </c>
      <c r="O63" s="57"/>
      <c r="P63" s="21"/>
      <c r="Q63" s="57"/>
      <c r="R63" s="21"/>
      <c r="S63" s="622"/>
      <c r="T63" s="488" t="s">
        <v>607</v>
      </c>
    </row>
    <row r="64" spans="1:53" ht="33" customHeight="1" thickBot="1" x14ac:dyDescent="0.4">
      <c r="AY64" s="94"/>
      <c r="AZ64" s="94"/>
      <c r="BA64" s="94"/>
    </row>
    <row r="65" spans="1:53" s="94" customFormat="1" ht="35.5" thickBot="1" x14ac:dyDescent="0.4">
      <c r="A65" s="801" t="s">
        <v>407</v>
      </c>
      <c r="B65" s="802"/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02"/>
      <c r="AA65" s="802"/>
      <c r="AB65" s="802"/>
      <c r="AC65" s="802"/>
      <c r="AD65" s="802"/>
      <c r="AE65" s="802"/>
      <c r="AF65" s="802"/>
      <c r="AG65" s="802"/>
      <c r="AH65" s="802"/>
      <c r="AI65" s="802"/>
      <c r="AJ65" s="802"/>
      <c r="AK65" s="802"/>
      <c r="AL65" s="802"/>
      <c r="AM65" s="802"/>
      <c r="AN65" s="802"/>
      <c r="AO65" s="802"/>
      <c r="AP65" s="802"/>
      <c r="AQ65" s="802"/>
      <c r="AR65" s="802"/>
      <c r="AT65" s="20"/>
      <c r="AU65" s="20"/>
      <c r="AY65" s="19"/>
      <c r="AZ65" s="19"/>
      <c r="BA65" s="19"/>
    </row>
    <row r="66" spans="1:53" s="19" customFormat="1" ht="30" customHeight="1" thickBot="1" x14ac:dyDescent="0.4">
      <c r="A66" s="20"/>
      <c r="B66" s="20"/>
      <c r="C66" s="21"/>
      <c r="D66" s="20"/>
      <c r="E66" s="20"/>
      <c r="F66" s="721">
        <v>44990</v>
      </c>
      <c r="G66" s="722"/>
      <c r="H66" s="721">
        <v>45011</v>
      </c>
      <c r="I66" s="722"/>
      <c r="J66" s="721">
        <v>45018</v>
      </c>
      <c r="K66" s="722"/>
      <c r="L66" s="721">
        <v>45032</v>
      </c>
      <c r="M66" s="722"/>
      <c r="N66" s="721">
        <v>45053</v>
      </c>
      <c r="O66" s="722"/>
      <c r="P66" s="721">
        <v>45074</v>
      </c>
      <c r="Q66" s="722"/>
      <c r="R66" s="721">
        <v>45088</v>
      </c>
      <c r="S66" s="722"/>
      <c r="T66" s="721">
        <v>45102</v>
      </c>
      <c r="U66" s="722"/>
      <c r="V66" s="721">
        <v>45116</v>
      </c>
      <c r="W66" s="722"/>
      <c r="X66" s="721">
        <v>45132</v>
      </c>
      <c r="Y66" s="722"/>
      <c r="Z66" s="721">
        <v>45144</v>
      </c>
      <c r="AA66" s="722"/>
      <c r="AB66" s="721">
        <v>45159</v>
      </c>
      <c r="AC66" s="722"/>
      <c r="AD66" s="719">
        <v>45186</v>
      </c>
      <c r="AE66" s="720"/>
      <c r="AF66" s="719">
        <v>45200</v>
      </c>
      <c r="AG66" s="720"/>
      <c r="AH66" s="721">
        <v>45215</v>
      </c>
      <c r="AI66" s="722"/>
      <c r="AJ66" s="721">
        <v>45242</v>
      </c>
      <c r="AK66" s="722"/>
      <c r="AL66" s="719">
        <v>45250</v>
      </c>
      <c r="AM66" s="720"/>
      <c r="AN66" s="719">
        <v>45256</v>
      </c>
      <c r="AO66" s="720"/>
      <c r="AP66" s="719">
        <v>45270</v>
      </c>
      <c r="AQ66" s="720"/>
      <c r="AR66" s="20"/>
      <c r="AV66" s="20"/>
      <c r="AW66" s="20"/>
      <c r="AY66" s="231" t="s">
        <v>335</v>
      </c>
      <c r="AZ66" s="231" t="s">
        <v>336</v>
      </c>
      <c r="BA66" s="231" t="s">
        <v>337</v>
      </c>
    </row>
    <row r="67" spans="1:53" s="19" customFormat="1" ht="27" customHeight="1" x14ac:dyDescent="0.35">
      <c r="A67" s="803" t="s">
        <v>384</v>
      </c>
      <c r="B67" s="804"/>
      <c r="C67" s="804"/>
      <c r="D67" s="804"/>
      <c r="E67" s="805"/>
      <c r="F67" s="715" t="s">
        <v>333</v>
      </c>
      <c r="G67" s="723"/>
      <c r="H67" s="715" t="s">
        <v>392</v>
      </c>
      <c r="I67" s="723"/>
      <c r="J67" s="715" t="s">
        <v>405</v>
      </c>
      <c r="K67" s="723"/>
      <c r="L67" s="715" t="s">
        <v>416</v>
      </c>
      <c r="M67" s="723"/>
      <c r="N67" s="715" t="s">
        <v>425</v>
      </c>
      <c r="O67" s="723"/>
      <c r="P67" s="715" t="s">
        <v>431</v>
      </c>
      <c r="Q67" s="723"/>
      <c r="R67" s="715" t="s">
        <v>454</v>
      </c>
      <c r="S67" s="723"/>
      <c r="T67" s="715" t="s">
        <v>470</v>
      </c>
      <c r="U67" s="723"/>
      <c r="V67" s="715" t="s">
        <v>486</v>
      </c>
      <c r="W67" s="723"/>
      <c r="X67" s="715" t="s">
        <v>491</v>
      </c>
      <c r="Y67" s="723"/>
      <c r="Z67" s="715" t="s">
        <v>513</v>
      </c>
      <c r="AA67" s="723"/>
      <c r="AB67" s="715" t="s">
        <v>515</v>
      </c>
      <c r="AC67" s="723"/>
      <c r="AD67" s="715" t="s">
        <v>523</v>
      </c>
      <c r="AE67" s="723"/>
      <c r="AF67" s="715" t="s">
        <v>533</v>
      </c>
      <c r="AG67" s="723"/>
      <c r="AH67" s="715" t="s">
        <v>540</v>
      </c>
      <c r="AI67" s="716"/>
      <c r="AJ67" s="715" t="s">
        <v>604</v>
      </c>
      <c r="AK67" s="716"/>
      <c r="AL67" s="715" t="s">
        <v>605</v>
      </c>
      <c r="AM67" s="716"/>
      <c r="AN67" s="715" t="s">
        <v>606</v>
      </c>
      <c r="AO67" s="716"/>
      <c r="AP67" s="715" t="s">
        <v>591</v>
      </c>
      <c r="AQ67" s="716"/>
      <c r="AR67" s="744" t="s">
        <v>130</v>
      </c>
      <c r="AV67" s="20"/>
      <c r="AW67" s="20"/>
      <c r="AY67" s="27" t="s">
        <v>254</v>
      </c>
      <c r="AZ67" s="61">
        <v>2011</v>
      </c>
      <c r="BA67" s="118" t="s">
        <v>141</v>
      </c>
    </row>
    <row r="68" spans="1:53" s="19" customFormat="1" ht="30" customHeight="1" thickBot="1" x14ac:dyDescent="0.4">
      <c r="A68" s="806"/>
      <c r="B68" s="807"/>
      <c r="C68" s="807"/>
      <c r="D68" s="807"/>
      <c r="E68" s="808"/>
      <c r="F68" s="717"/>
      <c r="G68" s="726"/>
      <c r="H68" s="717"/>
      <c r="I68" s="726"/>
      <c r="J68" s="717"/>
      <c r="K68" s="726"/>
      <c r="L68" s="717"/>
      <c r="M68" s="726"/>
      <c r="N68" s="717"/>
      <c r="O68" s="726"/>
      <c r="P68" s="717"/>
      <c r="Q68" s="726"/>
      <c r="R68" s="717"/>
      <c r="S68" s="726"/>
      <c r="T68" s="717"/>
      <c r="U68" s="726"/>
      <c r="V68" s="717"/>
      <c r="W68" s="726"/>
      <c r="X68" s="717"/>
      <c r="Y68" s="726"/>
      <c r="Z68" s="717"/>
      <c r="AA68" s="726"/>
      <c r="AB68" s="717"/>
      <c r="AC68" s="726"/>
      <c r="AD68" s="724"/>
      <c r="AE68" s="725"/>
      <c r="AF68" s="724"/>
      <c r="AG68" s="725"/>
      <c r="AH68" s="717"/>
      <c r="AI68" s="718"/>
      <c r="AJ68" s="717"/>
      <c r="AK68" s="718"/>
      <c r="AL68" s="717"/>
      <c r="AM68" s="718"/>
      <c r="AN68" s="717"/>
      <c r="AO68" s="718"/>
      <c r="AP68" s="717"/>
      <c r="AQ68" s="718"/>
      <c r="AR68" s="746"/>
      <c r="AV68" s="20"/>
      <c r="AW68" s="20"/>
      <c r="AY68" s="27" t="s">
        <v>134</v>
      </c>
      <c r="AZ68" s="61">
        <v>2010</v>
      </c>
      <c r="BA68" s="27" t="s">
        <v>139</v>
      </c>
    </row>
    <row r="69" spans="1:53" s="19" customFormat="1" ht="20" thickBot="1" x14ac:dyDescent="0.4">
      <c r="A69" s="66" t="s">
        <v>295</v>
      </c>
      <c r="B69" s="319" t="s">
        <v>2</v>
      </c>
      <c r="C69" s="319" t="s">
        <v>172</v>
      </c>
      <c r="D69" s="319" t="s">
        <v>3</v>
      </c>
      <c r="E69" s="66" t="s">
        <v>4</v>
      </c>
      <c r="F69" s="24" t="s">
        <v>5</v>
      </c>
      <c r="G69" s="114" t="s">
        <v>6</v>
      </c>
      <c r="H69" s="24" t="s">
        <v>5</v>
      </c>
      <c r="I69" s="114" t="s">
        <v>6</v>
      </c>
      <c r="J69" s="26" t="s">
        <v>5</v>
      </c>
      <c r="K69" s="114" t="s">
        <v>6</v>
      </c>
      <c r="L69" s="26" t="s">
        <v>5</v>
      </c>
      <c r="M69" s="114" t="s">
        <v>6</v>
      </c>
      <c r="N69" s="26" t="s">
        <v>5</v>
      </c>
      <c r="O69" s="114" t="s">
        <v>6</v>
      </c>
      <c r="P69" s="26" t="s">
        <v>5</v>
      </c>
      <c r="Q69" s="114" t="s">
        <v>6</v>
      </c>
      <c r="R69" s="26" t="s">
        <v>5</v>
      </c>
      <c r="S69" s="114" t="s">
        <v>6</v>
      </c>
      <c r="T69" s="26" t="s">
        <v>5</v>
      </c>
      <c r="U69" s="114" t="s">
        <v>6</v>
      </c>
      <c r="V69" s="26" t="s">
        <v>5</v>
      </c>
      <c r="W69" s="114" t="s">
        <v>6</v>
      </c>
      <c r="X69" s="26" t="s">
        <v>5</v>
      </c>
      <c r="Y69" s="114" t="s">
        <v>6</v>
      </c>
      <c r="Z69" s="26" t="s">
        <v>5</v>
      </c>
      <c r="AA69" s="114" t="s">
        <v>6</v>
      </c>
      <c r="AB69" s="26" t="s">
        <v>5</v>
      </c>
      <c r="AC69" s="114" t="s">
        <v>6</v>
      </c>
      <c r="AD69" s="26" t="s">
        <v>5</v>
      </c>
      <c r="AE69" s="114" t="s">
        <v>6</v>
      </c>
      <c r="AF69" s="26" t="s">
        <v>5</v>
      </c>
      <c r="AG69" s="114" t="s">
        <v>6</v>
      </c>
      <c r="AH69" s="26" t="s">
        <v>5</v>
      </c>
      <c r="AI69" s="114" t="s">
        <v>6</v>
      </c>
      <c r="AJ69" s="26" t="s">
        <v>5</v>
      </c>
      <c r="AK69" s="114" t="s">
        <v>6</v>
      </c>
      <c r="AL69" s="26" t="s">
        <v>5</v>
      </c>
      <c r="AM69" s="114" t="s">
        <v>6</v>
      </c>
      <c r="AN69" s="26" t="s">
        <v>5</v>
      </c>
      <c r="AO69" s="114" t="s">
        <v>6</v>
      </c>
      <c r="AP69" s="26" t="s">
        <v>5</v>
      </c>
      <c r="AQ69" s="114" t="s">
        <v>6</v>
      </c>
      <c r="AR69" s="21"/>
      <c r="AT69" s="359" t="s">
        <v>184</v>
      </c>
      <c r="AU69" s="371" t="s">
        <v>412</v>
      </c>
      <c r="AV69" s="372">
        <v>0.25</v>
      </c>
      <c r="AW69" s="373" t="s">
        <v>317</v>
      </c>
      <c r="AY69" s="99" t="s">
        <v>166</v>
      </c>
      <c r="AZ69" s="61">
        <v>2010</v>
      </c>
      <c r="BA69" s="99" t="s">
        <v>165</v>
      </c>
    </row>
    <row r="70" spans="1:53" s="59" customFormat="1" ht="21" customHeight="1" x14ac:dyDescent="0.35">
      <c r="A70" s="242">
        <v>1</v>
      </c>
      <c r="B70" s="548" t="s">
        <v>195</v>
      </c>
      <c r="C70" s="543">
        <v>2010</v>
      </c>
      <c r="D70" s="549" t="s">
        <v>133</v>
      </c>
      <c r="E70" s="33">
        <f>G70+I70+K70+M70+O70+Q70+S70+U70+W70+Y70+AA70+AC70+AE70+AG70+AI70+AK70+AM70+AO70+AQ70</f>
        <v>627.5</v>
      </c>
      <c r="F70" s="184">
        <v>46</v>
      </c>
      <c r="G70" s="185">
        <v>50</v>
      </c>
      <c r="H70" s="182"/>
      <c r="I70" s="422"/>
      <c r="J70" s="184">
        <v>48</v>
      </c>
      <c r="K70" s="183">
        <v>50</v>
      </c>
      <c r="L70" s="182">
        <v>48</v>
      </c>
      <c r="M70" s="183">
        <v>50</v>
      </c>
      <c r="N70" s="182">
        <v>48</v>
      </c>
      <c r="O70" s="590">
        <v>42.5</v>
      </c>
      <c r="P70" s="182">
        <v>48</v>
      </c>
      <c r="Q70" s="183">
        <v>50</v>
      </c>
      <c r="R70" s="182">
        <v>47</v>
      </c>
      <c r="S70" s="183">
        <v>50</v>
      </c>
      <c r="T70" s="182"/>
      <c r="U70" s="496"/>
      <c r="V70" s="182">
        <v>49</v>
      </c>
      <c r="W70" s="183">
        <v>50</v>
      </c>
      <c r="X70" s="182">
        <v>48</v>
      </c>
      <c r="Y70" s="183">
        <v>50</v>
      </c>
      <c r="Z70" s="182">
        <v>47</v>
      </c>
      <c r="AA70" s="183">
        <v>35</v>
      </c>
      <c r="AB70" s="182">
        <v>48</v>
      </c>
      <c r="AC70" s="183">
        <v>50</v>
      </c>
      <c r="AD70" s="182">
        <v>51</v>
      </c>
      <c r="AE70" s="183">
        <v>50</v>
      </c>
      <c r="AF70" s="183"/>
      <c r="AG70" s="630"/>
      <c r="AH70" s="183"/>
      <c r="AI70" s="183"/>
      <c r="AJ70" s="183"/>
      <c r="AK70" s="183"/>
      <c r="AL70" s="183">
        <v>91</v>
      </c>
      <c r="AM70" s="183">
        <v>50</v>
      </c>
      <c r="AN70" s="183">
        <v>47</v>
      </c>
      <c r="AO70" s="183">
        <v>50</v>
      </c>
      <c r="AP70" s="183"/>
      <c r="AQ70" s="183"/>
      <c r="AR70" s="242">
        <v>1</v>
      </c>
      <c r="AT70" s="363">
        <v>1</v>
      </c>
      <c r="AU70" s="364">
        <v>50</v>
      </c>
      <c r="AV70" s="361">
        <f>AU70*AV69</f>
        <v>12.5</v>
      </c>
      <c r="AW70" s="373">
        <f t="shared" ref="AW70:AW79" si="4">SUM(AU70:AV70)</f>
        <v>62.5</v>
      </c>
      <c r="AY70" s="27" t="s">
        <v>136</v>
      </c>
      <c r="AZ70" s="61">
        <v>2010</v>
      </c>
      <c r="BA70" s="27" t="s">
        <v>126</v>
      </c>
    </row>
    <row r="71" spans="1:53" s="59" customFormat="1" ht="20.25" customHeight="1" x14ac:dyDescent="0.35">
      <c r="A71" s="243">
        <v>2</v>
      </c>
      <c r="B71" s="118" t="s">
        <v>305</v>
      </c>
      <c r="C71" s="61">
        <v>2011</v>
      </c>
      <c r="D71" s="110" t="s">
        <v>132</v>
      </c>
      <c r="E71" s="33">
        <f>G71+I71+K71+M71+O71+Q71+S71+U71+W71+Y71+AA71+AC71+AE71+AG71+AI71+AK71+AM71+AO71+AQ71-O71-AM71</f>
        <v>465</v>
      </c>
      <c r="F71" s="192">
        <v>53</v>
      </c>
      <c r="G71" s="60">
        <v>25</v>
      </c>
      <c r="H71" s="159">
        <v>52</v>
      </c>
      <c r="I71" s="160">
        <v>35</v>
      </c>
      <c r="J71" s="192">
        <v>55</v>
      </c>
      <c r="K71" s="160">
        <v>20</v>
      </c>
      <c r="L71" s="159">
        <v>53</v>
      </c>
      <c r="M71" s="160">
        <v>35</v>
      </c>
      <c r="N71" s="200">
        <v>55</v>
      </c>
      <c r="O71" s="470">
        <v>15</v>
      </c>
      <c r="P71" s="193">
        <v>59</v>
      </c>
      <c r="Q71" s="194">
        <v>20</v>
      </c>
      <c r="R71" s="159">
        <v>53</v>
      </c>
      <c r="S71" s="160">
        <v>30</v>
      </c>
      <c r="T71" s="193">
        <v>54</v>
      </c>
      <c r="U71" s="194">
        <v>30</v>
      </c>
      <c r="V71" s="193">
        <v>58</v>
      </c>
      <c r="W71" s="194">
        <v>25</v>
      </c>
      <c r="X71" s="159">
        <v>58</v>
      </c>
      <c r="Y71" s="160">
        <v>15</v>
      </c>
      <c r="Z71" s="159"/>
      <c r="AA71" s="493"/>
      <c r="AB71" s="159">
        <v>52</v>
      </c>
      <c r="AC71" s="160">
        <v>20</v>
      </c>
      <c r="AD71" s="159">
        <v>52</v>
      </c>
      <c r="AE71" s="160">
        <v>35</v>
      </c>
      <c r="AF71" s="160">
        <v>56</v>
      </c>
      <c r="AG71" s="160">
        <v>35</v>
      </c>
      <c r="AH71" s="194">
        <v>51</v>
      </c>
      <c r="AI71" s="194">
        <v>42.5</v>
      </c>
      <c r="AJ71" s="160">
        <v>103</v>
      </c>
      <c r="AK71" s="160">
        <v>62.5</v>
      </c>
      <c r="AL71" s="194">
        <v>102</v>
      </c>
      <c r="AM71" s="624">
        <v>30</v>
      </c>
      <c r="AN71" s="194">
        <v>53</v>
      </c>
      <c r="AO71" s="194">
        <v>35</v>
      </c>
      <c r="AP71" s="194"/>
      <c r="AQ71" s="194"/>
      <c r="AR71" s="243">
        <v>2</v>
      </c>
      <c r="AT71" s="366">
        <f t="shared" ref="AT71:AT79" si="5">AT70+1</f>
        <v>2</v>
      </c>
      <c r="AU71" s="378">
        <v>35</v>
      </c>
      <c r="AV71" s="361">
        <f>AU71*AV69</f>
        <v>8.75</v>
      </c>
      <c r="AW71" s="373">
        <f t="shared" si="4"/>
        <v>43.75</v>
      </c>
      <c r="AY71" s="236" t="s">
        <v>287</v>
      </c>
      <c r="AZ71" s="61">
        <v>2010</v>
      </c>
      <c r="BA71" s="105" t="s">
        <v>133</v>
      </c>
    </row>
    <row r="72" spans="1:53" s="59" customFormat="1" ht="20.25" customHeight="1" x14ac:dyDescent="0.35">
      <c r="A72" s="243">
        <v>3</v>
      </c>
      <c r="B72" s="107" t="s">
        <v>212</v>
      </c>
      <c r="C72" s="61">
        <v>2010</v>
      </c>
      <c r="D72" s="111" t="s">
        <v>180</v>
      </c>
      <c r="E72" s="33">
        <f>G72+I72+K72+M72+O72+Q72+S72+U72+W72+Y72+AA72+AC72+AE72+AG72+AI72+AK72+AM72+AO72+AQ72-G72-S72</f>
        <v>377.5</v>
      </c>
      <c r="F72" s="192">
        <v>60</v>
      </c>
      <c r="G72" s="430">
        <v>10</v>
      </c>
      <c r="H72" s="159">
        <v>51</v>
      </c>
      <c r="I72" s="160">
        <v>50</v>
      </c>
      <c r="J72" s="192">
        <v>54</v>
      </c>
      <c r="K72" s="160">
        <v>25</v>
      </c>
      <c r="L72" s="159">
        <v>64</v>
      </c>
      <c r="M72" s="160">
        <v>15</v>
      </c>
      <c r="N72" s="193">
        <v>51</v>
      </c>
      <c r="O72" s="194">
        <v>25</v>
      </c>
      <c r="P72" s="193">
        <v>58</v>
      </c>
      <c r="Q72" s="194">
        <v>25</v>
      </c>
      <c r="R72" s="193">
        <v>59</v>
      </c>
      <c r="S72" s="495">
        <v>15</v>
      </c>
      <c r="T72" s="159">
        <v>63</v>
      </c>
      <c r="U72" s="160">
        <v>15</v>
      </c>
      <c r="V72" s="159">
        <v>61</v>
      </c>
      <c r="W72" s="160">
        <v>20</v>
      </c>
      <c r="X72" s="159">
        <v>54</v>
      </c>
      <c r="Y72" s="160">
        <v>22.5</v>
      </c>
      <c r="Z72" s="159">
        <v>59</v>
      </c>
      <c r="AA72" s="160">
        <v>25</v>
      </c>
      <c r="AB72" s="159">
        <v>50</v>
      </c>
      <c r="AC72" s="160">
        <v>25</v>
      </c>
      <c r="AD72" s="159"/>
      <c r="AE72" s="624"/>
      <c r="AF72" s="160">
        <v>53</v>
      </c>
      <c r="AG72" s="160">
        <v>50</v>
      </c>
      <c r="AH72" s="160"/>
      <c r="AI72" s="160"/>
      <c r="AJ72" s="160"/>
      <c r="AK72" s="160"/>
      <c r="AL72" s="160">
        <v>102</v>
      </c>
      <c r="AM72" s="160">
        <v>30</v>
      </c>
      <c r="AN72" s="160"/>
      <c r="AO72" s="160"/>
      <c r="AP72" s="160">
        <v>112</v>
      </c>
      <c r="AQ72" s="160">
        <v>50</v>
      </c>
      <c r="AR72" s="243">
        <v>3</v>
      </c>
      <c r="AT72" s="363">
        <f t="shared" si="5"/>
        <v>3</v>
      </c>
      <c r="AU72" s="364">
        <v>25</v>
      </c>
      <c r="AV72" s="361">
        <f>AU72*AV69</f>
        <v>6.25</v>
      </c>
      <c r="AW72" s="373">
        <f t="shared" si="4"/>
        <v>31.25</v>
      </c>
    </row>
    <row r="73" spans="1:53" s="59" customFormat="1" ht="20.25" customHeight="1" x14ac:dyDescent="0.35">
      <c r="A73" s="243">
        <v>4</v>
      </c>
      <c r="B73" s="236" t="s">
        <v>288</v>
      </c>
      <c r="C73" s="61">
        <v>2010</v>
      </c>
      <c r="D73" s="103" t="s">
        <v>133</v>
      </c>
      <c r="E73" s="33">
        <f>G73+I73+K73+M73+O73+Q73+S73+U73+W73+Y73+AA73+AC73+AE73+AG73+AI73+AK73+AM73+AO73+AQ73-S73</f>
        <v>320</v>
      </c>
      <c r="F73" s="192">
        <v>54</v>
      </c>
      <c r="G73" s="60">
        <v>20</v>
      </c>
      <c r="H73" s="159"/>
      <c r="I73" s="411"/>
      <c r="J73" s="192">
        <v>52</v>
      </c>
      <c r="K73" s="160">
        <v>35</v>
      </c>
      <c r="L73" s="159">
        <v>54</v>
      </c>
      <c r="M73" s="160">
        <v>25</v>
      </c>
      <c r="N73" s="159">
        <v>53</v>
      </c>
      <c r="O73" s="160">
        <v>20</v>
      </c>
      <c r="P73" s="159">
        <v>52</v>
      </c>
      <c r="Q73" s="160">
        <v>35</v>
      </c>
      <c r="R73" s="159">
        <v>53</v>
      </c>
      <c r="S73" s="493">
        <v>30</v>
      </c>
      <c r="T73" s="159">
        <v>54</v>
      </c>
      <c r="U73" s="160">
        <v>30</v>
      </c>
      <c r="V73" s="159">
        <v>52</v>
      </c>
      <c r="W73" s="160">
        <v>35</v>
      </c>
      <c r="X73" s="193">
        <v>49</v>
      </c>
      <c r="Y73" s="194">
        <v>35</v>
      </c>
      <c r="Z73" s="193">
        <v>45</v>
      </c>
      <c r="AA73" s="194">
        <v>50</v>
      </c>
      <c r="AB73" s="193">
        <v>49</v>
      </c>
      <c r="AC73" s="194">
        <v>35</v>
      </c>
      <c r="AD73" s="193"/>
      <c r="AE73" s="628"/>
      <c r="AF73" s="194"/>
      <c r="AG73" s="194"/>
      <c r="AH73" s="160"/>
      <c r="AI73" s="160"/>
      <c r="AJ73" s="194"/>
      <c r="AK73" s="194"/>
      <c r="AL73" s="160"/>
      <c r="AM73" s="160"/>
      <c r="AN73" s="160"/>
      <c r="AO73" s="160"/>
      <c r="AP73" s="160"/>
      <c r="AQ73" s="160"/>
      <c r="AR73" s="243">
        <v>4</v>
      </c>
      <c r="AT73" s="366">
        <f t="shared" si="5"/>
        <v>4</v>
      </c>
      <c r="AU73" s="378">
        <v>20</v>
      </c>
      <c r="AV73" s="361">
        <f>AU73*AV69</f>
        <v>5</v>
      </c>
      <c r="AW73" s="373">
        <f t="shared" si="4"/>
        <v>25</v>
      </c>
    </row>
    <row r="74" spans="1:53" s="59" customFormat="1" ht="20.25" customHeight="1" x14ac:dyDescent="0.35">
      <c r="A74" s="243">
        <v>5</v>
      </c>
      <c r="B74" s="118" t="s">
        <v>255</v>
      </c>
      <c r="C74" s="61">
        <v>2011</v>
      </c>
      <c r="D74" s="110" t="s">
        <v>180</v>
      </c>
      <c r="E74" s="33">
        <f t="shared" ref="E74:E85" si="6">G74+I74+K74+M74+O74+Q74+S74+U74+W74+Y74+AA74+AC74+AE74+AG74+AI74+AK74+AM74+AO74+AQ74</f>
        <v>234.25</v>
      </c>
      <c r="F74" s="192">
        <v>61</v>
      </c>
      <c r="G74" s="60">
        <v>8</v>
      </c>
      <c r="H74" s="159"/>
      <c r="I74" s="411"/>
      <c r="J74" s="192">
        <v>60</v>
      </c>
      <c r="K74" s="589">
        <v>15</v>
      </c>
      <c r="L74" s="159">
        <v>62</v>
      </c>
      <c r="M74" s="160">
        <v>20</v>
      </c>
      <c r="N74" s="159">
        <v>59</v>
      </c>
      <c r="O74" s="160">
        <v>10</v>
      </c>
      <c r="P74" s="159">
        <v>61</v>
      </c>
      <c r="Q74" s="160">
        <v>15</v>
      </c>
      <c r="R74" s="159">
        <v>55</v>
      </c>
      <c r="S74" s="160">
        <v>20</v>
      </c>
      <c r="T74" s="159">
        <v>57</v>
      </c>
      <c r="U74" s="160">
        <v>20</v>
      </c>
      <c r="V74" s="159">
        <v>65</v>
      </c>
      <c r="W74" s="160">
        <v>15</v>
      </c>
      <c r="X74" s="159">
        <v>54</v>
      </c>
      <c r="Y74" s="160">
        <v>22.5</v>
      </c>
      <c r="Z74" s="159"/>
      <c r="AA74" s="493"/>
      <c r="AB74" s="159"/>
      <c r="AC74" s="160"/>
      <c r="AD74" s="159">
        <v>58</v>
      </c>
      <c r="AE74" s="160">
        <v>20</v>
      </c>
      <c r="AF74" s="160">
        <v>57</v>
      </c>
      <c r="AG74" s="160">
        <v>25</v>
      </c>
      <c r="AH74" s="160"/>
      <c r="AI74" s="624"/>
      <c r="AJ74" s="160">
        <v>120</v>
      </c>
      <c r="AK74" s="160">
        <v>43.75</v>
      </c>
      <c r="AL74" s="160"/>
      <c r="AM74" s="160"/>
      <c r="AN74" s="160"/>
      <c r="AO74" s="160"/>
      <c r="AP74" s="160"/>
      <c r="AQ74" s="160"/>
      <c r="AR74" s="243">
        <v>5</v>
      </c>
      <c r="AT74" s="363">
        <f t="shared" si="5"/>
        <v>5</v>
      </c>
      <c r="AU74" s="364">
        <v>15</v>
      </c>
      <c r="AV74" s="379">
        <f>AU74*AV69</f>
        <v>3.75</v>
      </c>
      <c r="AW74" s="373">
        <f t="shared" si="4"/>
        <v>18.75</v>
      </c>
    </row>
    <row r="75" spans="1:53" s="59" customFormat="1" ht="20.25" customHeight="1" x14ac:dyDescent="0.35">
      <c r="A75" s="243">
        <v>6</v>
      </c>
      <c r="B75" s="424" t="s">
        <v>326</v>
      </c>
      <c r="C75" s="61">
        <v>2011</v>
      </c>
      <c r="D75" s="431" t="s">
        <v>180</v>
      </c>
      <c r="E75" s="33">
        <f t="shared" si="6"/>
        <v>129</v>
      </c>
      <c r="F75" s="192"/>
      <c r="G75" s="430"/>
      <c r="H75" s="159"/>
      <c r="I75" s="160"/>
      <c r="J75" s="192"/>
      <c r="K75" s="160"/>
      <c r="L75" s="159"/>
      <c r="M75" s="160"/>
      <c r="N75" s="167"/>
      <c r="O75" s="172"/>
      <c r="P75" s="159">
        <v>71</v>
      </c>
      <c r="Q75" s="160">
        <v>2</v>
      </c>
      <c r="R75" s="159">
        <v>71</v>
      </c>
      <c r="S75" s="160">
        <v>8</v>
      </c>
      <c r="T75" s="159">
        <v>72</v>
      </c>
      <c r="U75" s="160">
        <v>8</v>
      </c>
      <c r="V75" s="159">
        <v>72</v>
      </c>
      <c r="W75" s="160">
        <v>8</v>
      </c>
      <c r="X75" s="193">
        <v>69</v>
      </c>
      <c r="Y75" s="194">
        <v>8</v>
      </c>
      <c r="Z75" s="159">
        <v>68</v>
      </c>
      <c r="AA75" s="160">
        <v>17.5</v>
      </c>
      <c r="AB75" s="167">
        <v>71</v>
      </c>
      <c r="AC75" s="172">
        <v>15</v>
      </c>
      <c r="AD75" s="167"/>
      <c r="AE75" s="635"/>
      <c r="AF75" s="160">
        <v>67</v>
      </c>
      <c r="AG75" s="160">
        <v>20</v>
      </c>
      <c r="AH75" s="160">
        <v>56</v>
      </c>
      <c r="AI75" s="160">
        <v>22.5</v>
      </c>
      <c r="AJ75" s="160"/>
      <c r="AK75" s="160"/>
      <c r="AL75" s="160">
        <v>178</v>
      </c>
      <c r="AM75" s="160">
        <v>20</v>
      </c>
      <c r="AN75" s="160"/>
      <c r="AO75" s="160"/>
      <c r="AP75" s="160"/>
      <c r="AQ75" s="160"/>
      <c r="AR75" s="243">
        <v>6</v>
      </c>
      <c r="AT75" s="366">
        <f t="shared" si="5"/>
        <v>6</v>
      </c>
      <c r="AU75" s="378">
        <v>10</v>
      </c>
      <c r="AV75" s="379">
        <f>AU75*AV69</f>
        <v>2.5</v>
      </c>
      <c r="AW75" s="373">
        <f t="shared" si="4"/>
        <v>12.5</v>
      </c>
    </row>
    <row r="76" spans="1:53" s="59" customFormat="1" ht="20.25" customHeight="1" x14ac:dyDescent="0.35">
      <c r="A76" s="243">
        <v>7</v>
      </c>
      <c r="B76" s="118" t="s">
        <v>242</v>
      </c>
      <c r="C76" s="61">
        <v>2010</v>
      </c>
      <c r="D76" s="111" t="s">
        <v>180</v>
      </c>
      <c r="E76" s="33">
        <f t="shared" si="6"/>
        <v>81</v>
      </c>
      <c r="F76" s="192">
        <v>70</v>
      </c>
      <c r="G76" s="60">
        <v>6</v>
      </c>
      <c r="H76" s="159"/>
      <c r="I76" s="411"/>
      <c r="J76" s="192">
        <v>68</v>
      </c>
      <c r="K76" s="160">
        <v>9</v>
      </c>
      <c r="L76" s="159"/>
      <c r="M76" s="160"/>
      <c r="N76" s="159">
        <v>72</v>
      </c>
      <c r="O76" s="160">
        <v>6</v>
      </c>
      <c r="P76" s="159"/>
      <c r="Q76" s="160"/>
      <c r="R76" s="159"/>
      <c r="S76" s="493"/>
      <c r="T76" s="159">
        <v>64</v>
      </c>
      <c r="U76" s="160">
        <v>10</v>
      </c>
      <c r="V76" s="159">
        <v>69</v>
      </c>
      <c r="W76" s="160">
        <v>10</v>
      </c>
      <c r="X76" s="159"/>
      <c r="Y76" s="160"/>
      <c r="Z76" s="159">
        <v>70</v>
      </c>
      <c r="AA76" s="160">
        <v>10</v>
      </c>
      <c r="AB76" s="193"/>
      <c r="AC76" s="194"/>
      <c r="AD76" s="193">
        <v>68</v>
      </c>
      <c r="AE76" s="194">
        <v>15</v>
      </c>
      <c r="AF76" s="194">
        <v>69</v>
      </c>
      <c r="AG76" s="194">
        <v>15</v>
      </c>
      <c r="AH76" s="172"/>
      <c r="AI76" s="635"/>
      <c r="AJ76" s="160"/>
      <c r="AK76" s="160"/>
      <c r="AL76" s="160"/>
      <c r="AM76" s="160"/>
      <c r="AN76" s="160"/>
      <c r="AO76" s="160"/>
      <c r="AP76" s="160"/>
      <c r="AQ76" s="160"/>
      <c r="AR76" s="243">
        <v>7</v>
      </c>
      <c r="AT76" s="363">
        <f t="shared" si="5"/>
        <v>7</v>
      </c>
      <c r="AU76" s="364">
        <v>8</v>
      </c>
      <c r="AV76" s="379">
        <f>AU76*AV69</f>
        <v>2</v>
      </c>
      <c r="AW76" s="373">
        <f t="shared" si="4"/>
        <v>10</v>
      </c>
    </row>
    <row r="77" spans="1:53" s="59" customFormat="1" ht="20.25" customHeight="1" x14ac:dyDescent="0.35">
      <c r="A77" s="243">
        <v>8</v>
      </c>
      <c r="B77" s="118" t="s">
        <v>135</v>
      </c>
      <c r="C77" s="61">
        <v>2011</v>
      </c>
      <c r="D77" s="110" t="s">
        <v>138</v>
      </c>
      <c r="E77" s="33">
        <f t="shared" si="6"/>
        <v>77.5</v>
      </c>
      <c r="F77" s="192">
        <v>47</v>
      </c>
      <c r="G77" s="60">
        <v>35</v>
      </c>
      <c r="H77" s="159"/>
      <c r="I77" s="411"/>
      <c r="J77" s="192"/>
      <c r="K77" s="160"/>
      <c r="L77" s="159"/>
      <c r="M77" s="160"/>
      <c r="N77" s="159">
        <v>48</v>
      </c>
      <c r="O77" s="473">
        <v>42.5</v>
      </c>
      <c r="P77" s="159"/>
      <c r="Q77" s="160"/>
      <c r="R77" s="159"/>
      <c r="S77" s="493"/>
      <c r="T77" s="159"/>
      <c r="U77" s="229"/>
      <c r="V77" s="159"/>
      <c r="W77" s="160"/>
      <c r="X77" s="159"/>
      <c r="Y77" s="160"/>
      <c r="Z77" s="159"/>
      <c r="AA77" s="194"/>
      <c r="AB77" s="159"/>
      <c r="AC77" s="160"/>
      <c r="AD77" s="159"/>
      <c r="AE77" s="624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243">
        <v>8</v>
      </c>
      <c r="AT77" s="366">
        <f t="shared" si="5"/>
        <v>8</v>
      </c>
      <c r="AU77" s="378">
        <v>6</v>
      </c>
      <c r="AV77" s="361">
        <f>AU77*AV69</f>
        <v>1.5</v>
      </c>
      <c r="AW77" s="373">
        <f t="shared" si="4"/>
        <v>7.5</v>
      </c>
    </row>
    <row r="78" spans="1:53" s="59" customFormat="1" ht="20.25" customHeight="1" x14ac:dyDescent="0.35">
      <c r="A78" s="243">
        <v>9</v>
      </c>
      <c r="B78" s="341" t="s">
        <v>299</v>
      </c>
      <c r="C78" s="61">
        <v>2011</v>
      </c>
      <c r="D78" s="342" t="s">
        <v>129</v>
      </c>
      <c r="E78" s="33">
        <f t="shared" si="6"/>
        <v>69.5</v>
      </c>
      <c r="F78" s="192"/>
      <c r="G78" s="430"/>
      <c r="H78" s="159">
        <v>65</v>
      </c>
      <c r="I78" s="160">
        <v>15</v>
      </c>
      <c r="J78" s="192">
        <v>68</v>
      </c>
      <c r="K78" s="589">
        <v>9</v>
      </c>
      <c r="L78" s="159"/>
      <c r="M78" s="160"/>
      <c r="N78" s="159">
        <v>69</v>
      </c>
      <c r="O78" s="160">
        <v>8</v>
      </c>
      <c r="P78" s="159"/>
      <c r="Q78" s="160"/>
      <c r="R78" s="159">
        <v>62</v>
      </c>
      <c r="S78" s="160">
        <v>10</v>
      </c>
      <c r="T78" s="159"/>
      <c r="U78" s="493"/>
      <c r="V78" s="159"/>
      <c r="W78" s="160"/>
      <c r="X78" s="159">
        <v>68</v>
      </c>
      <c r="Y78" s="160">
        <v>10</v>
      </c>
      <c r="Z78" s="159">
        <v>68</v>
      </c>
      <c r="AA78" s="160">
        <v>17.5</v>
      </c>
      <c r="AB78" s="159"/>
      <c r="AC78" s="160"/>
      <c r="AD78" s="159"/>
      <c r="AE78" s="624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243">
        <v>9</v>
      </c>
      <c r="AT78" s="363">
        <f t="shared" si="5"/>
        <v>9</v>
      </c>
      <c r="AU78" s="364">
        <v>4</v>
      </c>
      <c r="AV78" s="379">
        <f>AU78*AV69</f>
        <v>1</v>
      </c>
      <c r="AW78" s="373">
        <f t="shared" si="4"/>
        <v>5</v>
      </c>
    </row>
    <row r="79" spans="1:53" s="59" customFormat="1" ht="20.25" customHeight="1" x14ac:dyDescent="0.35">
      <c r="A79" s="243">
        <v>10</v>
      </c>
      <c r="B79" s="504" t="s">
        <v>254</v>
      </c>
      <c r="C79" s="61">
        <v>2011</v>
      </c>
      <c r="D79" s="507" t="s">
        <v>180</v>
      </c>
      <c r="E79" s="33">
        <f t="shared" si="6"/>
        <v>67.5</v>
      </c>
      <c r="F79" s="199"/>
      <c r="G79" s="168"/>
      <c r="H79" s="167"/>
      <c r="I79" s="172"/>
      <c r="J79" s="199"/>
      <c r="K79" s="172"/>
      <c r="L79" s="167"/>
      <c r="M79" s="172"/>
      <c r="N79" s="167"/>
      <c r="O79" s="172"/>
      <c r="P79" s="167"/>
      <c r="Q79" s="172"/>
      <c r="R79" s="167"/>
      <c r="S79" s="172"/>
      <c r="T79" s="167"/>
      <c r="U79" s="172"/>
      <c r="V79" s="167"/>
      <c r="W79" s="160"/>
      <c r="X79" s="167"/>
      <c r="Y79" s="172"/>
      <c r="Z79" s="167"/>
      <c r="AA79" s="172"/>
      <c r="AB79" s="167"/>
      <c r="AC79" s="172"/>
      <c r="AD79" s="167">
        <v>56</v>
      </c>
      <c r="AE79" s="172">
        <v>25</v>
      </c>
      <c r="AF79" s="172"/>
      <c r="AG79" s="635"/>
      <c r="AH79" s="201">
        <v>51</v>
      </c>
      <c r="AI79" s="201">
        <v>42.5</v>
      </c>
      <c r="AJ79" s="201"/>
      <c r="AK79" s="201"/>
      <c r="AL79" s="172"/>
      <c r="AM79" s="172"/>
      <c r="AN79" s="172"/>
      <c r="AO79" s="172"/>
      <c r="AP79" s="172"/>
      <c r="AQ79" s="172"/>
      <c r="AR79" s="243">
        <v>10</v>
      </c>
      <c r="AT79" s="366">
        <f t="shared" si="5"/>
        <v>10</v>
      </c>
      <c r="AU79" s="378">
        <v>2</v>
      </c>
      <c r="AV79" s="379">
        <v>0.25</v>
      </c>
      <c r="AW79" s="373">
        <f t="shared" si="4"/>
        <v>2.25</v>
      </c>
    </row>
    <row r="80" spans="1:53" s="59" customFormat="1" ht="20.25" customHeight="1" x14ac:dyDescent="0.35">
      <c r="A80" s="243">
        <v>11</v>
      </c>
      <c r="B80" s="233" t="s">
        <v>174</v>
      </c>
      <c r="C80" s="61">
        <v>2010</v>
      </c>
      <c r="D80" s="313" t="s">
        <v>389</v>
      </c>
      <c r="E80" s="33">
        <f t="shared" si="6"/>
        <v>65</v>
      </c>
      <c r="F80" s="199">
        <v>59</v>
      </c>
      <c r="G80" s="168">
        <v>15</v>
      </c>
      <c r="H80" s="167"/>
      <c r="I80" s="428"/>
      <c r="J80" s="199"/>
      <c r="K80" s="172"/>
      <c r="L80" s="167"/>
      <c r="M80" s="172"/>
      <c r="N80" s="200"/>
      <c r="O80" s="201"/>
      <c r="P80" s="200"/>
      <c r="Q80" s="201"/>
      <c r="R80" s="200"/>
      <c r="S80" s="505"/>
      <c r="T80" s="200">
        <v>50</v>
      </c>
      <c r="U80" s="229">
        <v>50</v>
      </c>
      <c r="V80" s="167"/>
      <c r="W80" s="160"/>
      <c r="X80" s="167"/>
      <c r="Y80" s="172"/>
      <c r="Z80" s="159"/>
      <c r="AA80" s="160"/>
      <c r="AB80" s="167"/>
      <c r="AC80" s="172"/>
      <c r="AD80" s="167"/>
      <c r="AE80" s="635"/>
      <c r="AF80" s="172"/>
      <c r="AG80" s="172"/>
      <c r="AH80" s="201"/>
      <c r="AI80" s="201"/>
      <c r="AJ80" s="172"/>
      <c r="AK80" s="172"/>
      <c r="AL80" s="172"/>
      <c r="AM80" s="172"/>
      <c r="AN80" s="172"/>
      <c r="AO80" s="172"/>
      <c r="AP80" s="172"/>
      <c r="AQ80" s="172"/>
      <c r="AR80" s="243">
        <v>11</v>
      </c>
      <c r="AT80" s="376"/>
      <c r="AU80" s="380"/>
      <c r="AV80" s="381"/>
      <c r="AW80" s="382"/>
    </row>
    <row r="81" spans="1:53" s="59" customFormat="1" ht="20.25" customHeight="1" x14ac:dyDescent="0.35">
      <c r="A81" s="243">
        <v>12</v>
      </c>
      <c r="B81" s="341" t="s">
        <v>324</v>
      </c>
      <c r="C81" s="61">
        <v>2011</v>
      </c>
      <c r="D81" s="342" t="s">
        <v>207</v>
      </c>
      <c r="E81" s="33">
        <f t="shared" si="6"/>
        <v>48.5</v>
      </c>
      <c r="F81" s="199"/>
      <c r="G81" s="432"/>
      <c r="H81" s="167">
        <v>61</v>
      </c>
      <c r="I81" s="172">
        <v>20</v>
      </c>
      <c r="J81" s="199"/>
      <c r="K81" s="172"/>
      <c r="L81" s="167"/>
      <c r="M81" s="172"/>
      <c r="N81" s="167"/>
      <c r="O81" s="172"/>
      <c r="P81" s="167">
        <v>67</v>
      </c>
      <c r="Q81" s="172">
        <v>6</v>
      </c>
      <c r="R81" s="167"/>
      <c r="S81" s="494"/>
      <c r="T81" s="167"/>
      <c r="U81" s="172"/>
      <c r="V81" s="200"/>
      <c r="W81" s="201"/>
      <c r="X81" s="167"/>
      <c r="Y81" s="172"/>
      <c r="Z81" s="167"/>
      <c r="AA81" s="172"/>
      <c r="AB81" s="167"/>
      <c r="AC81" s="172"/>
      <c r="AD81" s="167"/>
      <c r="AE81" s="635"/>
      <c r="AF81" s="172"/>
      <c r="AG81" s="172"/>
      <c r="AH81" s="172">
        <v>56</v>
      </c>
      <c r="AI81" s="172">
        <v>22.5</v>
      </c>
      <c r="AJ81" s="172"/>
      <c r="AK81" s="172"/>
      <c r="AL81" s="172"/>
      <c r="AM81" s="172"/>
      <c r="AN81" s="172"/>
      <c r="AO81" s="172"/>
      <c r="AP81" s="172"/>
      <c r="AQ81" s="172"/>
      <c r="AR81" s="243">
        <v>12</v>
      </c>
      <c r="AT81" s="376"/>
      <c r="AU81" s="378">
        <f>SUM(AU70:AU79)</f>
        <v>175</v>
      </c>
      <c r="AV81" s="383"/>
      <c r="AW81" s="384">
        <f>SUM(AW70:AW79)</f>
        <v>218.5</v>
      </c>
    </row>
    <row r="82" spans="1:53" s="59" customFormat="1" ht="20.25" customHeight="1" x14ac:dyDescent="0.35">
      <c r="A82" s="243">
        <v>13</v>
      </c>
      <c r="B82" s="341" t="s">
        <v>323</v>
      </c>
      <c r="C82" s="61">
        <v>2011</v>
      </c>
      <c r="D82" s="342" t="s">
        <v>207</v>
      </c>
      <c r="E82" s="33">
        <f t="shared" si="6"/>
        <v>45</v>
      </c>
      <c r="F82" s="199"/>
      <c r="G82" s="432"/>
      <c r="H82" s="167">
        <v>60</v>
      </c>
      <c r="I82" s="172">
        <v>25</v>
      </c>
      <c r="J82" s="199"/>
      <c r="K82" s="172"/>
      <c r="L82" s="167"/>
      <c r="M82" s="172"/>
      <c r="N82" s="167"/>
      <c r="O82" s="172"/>
      <c r="P82" s="167">
        <v>62</v>
      </c>
      <c r="Q82" s="172">
        <v>10</v>
      </c>
      <c r="R82" s="167"/>
      <c r="S82" s="494"/>
      <c r="T82" s="167"/>
      <c r="U82" s="172"/>
      <c r="V82" s="167"/>
      <c r="W82" s="201"/>
      <c r="X82" s="167"/>
      <c r="Y82" s="172"/>
      <c r="Z82" s="200"/>
      <c r="AA82" s="201"/>
      <c r="AB82" s="167"/>
      <c r="AC82" s="172"/>
      <c r="AD82" s="167"/>
      <c r="AE82" s="635"/>
      <c r="AF82" s="172"/>
      <c r="AG82" s="172"/>
      <c r="AH82" s="172">
        <v>61</v>
      </c>
      <c r="AI82" s="172">
        <v>10</v>
      </c>
      <c r="AJ82" s="172"/>
      <c r="AK82" s="172"/>
      <c r="AL82" s="172"/>
      <c r="AM82" s="172"/>
      <c r="AN82" s="172"/>
      <c r="AO82" s="172"/>
      <c r="AP82" s="172"/>
      <c r="AQ82" s="172"/>
      <c r="AR82" s="243">
        <v>13</v>
      </c>
      <c r="AT82" s="123"/>
      <c r="AU82" s="123"/>
    </row>
    <row r="83" spans="1:53" s="59" customFormat="1" ht="20.25" customHeight="1" x14ac:dyDescent="0.35">
      <c r="A83" s="243">
        <v>14</v>
      </c>
      <c r="B83" s="531" t="s">
        <v>559</v>
      </c>
      <c r="C83" s="61">
        <v>2010</v>
      </c>
      <c r="D83" s="534" t="s">
        <v>561</v>
      </c>
      <c r="E83" s="33">
        <f t="shared" si="6"/>
        <v>15</v>
      </c>
      <c r="F83" s="199"/>
      <c r="G83" s="432"/>
      <c r="H83" s="167"/>
      <c r="I83" s="172"/>
      <c r="J83" s="199"/>
      <c r="K83" s="172"/>
      <c r="L83" s="167"/>
      <c r="M83" s="172"/>
      <c r="N83" s="167"/>
      <c r="O83" s="172"/>
      <c r="P83" s="167"/>
      <c r="Q83" s="172"/>
      <c r="R83" s="167"/>
      <c r="S83" s="494"/>
      <c r="T83" s="167"/>
      <c r="U83" s="172"/>
      <c r="V83" s="167"/>
      <c r="W83" s="172"/>
      <c r="X83" s="167"/>
      <c r="Y83" s="172"/>
      <c r="Z83" s="167"/>
      <c r="AA83" s="172"/>
      <c r="AB83" s="167"/>
      <c r="AC83" s="172"/>
      <c r="AD83" s="167"/>
      <c r="AE83" s="635"/>
      <c r="AF83" s="172"/>
      <c r="AG83" s="172"/>
      <c r="AH83" s="172">
        <v>59</v>
      </c>
      <c r="AI83" s="172">
        <v>15</v>
      </c>
      <c r="AJ83" s="172"/>
      <c r="AK83" s="172"/>
      <c r="AL83" s="172"/>
      <c r="AM83" s="172"/>
      <c r="AN83" s="172"/>
      <c r="AO83" s="172"/>
      <c r="AP83" s="172"/>
      <c r="AQ83" s="172"/>
      <c r="AR83" s="243">
        <v>14</v>
      </c>
      <c r="AT83" s="123"/>
      <c r="AU83" s="123"/>
    </row>
    <row r="84" spans="1:53" s="59" customFormat="1" ht="20.25" customHeight="1" x14ac:dyDescent="0.35">
      <c r="A84" s="243">
        <v>15</v>
      </c>
      <c r="B84" s="424" t="s">
        <v>445</v>
      </c>
      <c r="C84" s="61">
        <v>2010</v>
      </c>
      <c r="D84" s="342" t="s">
        <v>207</v>
      </c>
      <c r="E84" s="33">
        <f t="shared" si="6"/>
        <v>8</v>
      </c>
      <c r="F84" s="199"/>
      <c r="G84" s="432"/>
      <c r="H84" s="167"/>
      <c r="I84" s="172"/>
      <c r="J84" s="199"/>
      <c r="K84" s="172"/>
      <c r="L84" s="167"/>
      <c r="M84" s="172"/>
      <c r="N84" s="167"/>
      <c r="O84" s="172"/>
      <c r="P84" s="167">
        <v>64</v>
      </c>
      <c r="Q84" s="172">
        <v>8</v>
      </c>
      <c r="R84" s="167"/>
      <c r="S84" s="494"/>
      <c r="T84" s="167"/>
      <c r="U84" s="172"/>
      <c r="V84" s="167"/>
      <c r="W84" s="172"/>
      <c r="X84" s="167"/>
      <c r="Y84" s="172"/>
      <c r="Z84" s="167"/>
      <c r="AA84" s="172"/>
      <c r="AB84" s="167"/>
      <c r="AC84" s="172"/>
      <c r="AD84" s="167"/>
      <c r="AE84" s="635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243">
        <v>15</v>
      </c>
      <c r="AT84" s="123"/>
      <c r="AU84" s="123"/>
    </row>
    <row r="85" spans="1:53" s="59" customFormat="1" ht="20.25" customHeight="1" x14ac:dyDescent="0.35">
      <c r="A85" s="243">
        <v>16</v>
      </c>
      <c r="B85" s="424" t="s">
        <v>446</v>
      </c>
      <c r="C85" s="61">
        <v>2011</v>
      </c>
      <c r="D85" s="342" t="s">
        <v>207</v>
      </c>
      <c r="E85" s="33">
        <f t="shared" si="6"/>
        <v>4</v>
      </c>
      <c r="F85" s="199"/>
      <c r="G85" s="432"/>
      <c r="H85" s="167"/>
      <c r="I85" s="172"/>
      <c r="J85" s="199"/>
      <c r="K85" s="172"/>
      <c r="L85" s="167"/>
      <c r="M85" s="172"/>
      <c r="N85" s="167"/>
      <c r="O85" s="172"/>
      <c r="P85" s="167">
        <v>68</v>
      </c>
      <c r="Q85" s="172">
        <v>4</v>
      </c>
      <c r="R85" s="167"/>
      <c r="S85" s="494"/>
      <c r="T85" s="167"/>
      <c r="U85" s="172"/>
      <c r="V85" s="167"/>
      <c r="W85" s="172"/>
      <c r="X85" s="167"/>
      <c r="Y85" s="172"/>
      <c r="Z85" s="167"/>
      <c r="AA85" s="172"/>
      <c r="AB85" s="167"/>
      <c r="AC85" s="172"/>
      <c r="AD85" s="167"/>
      <c r="AE85" s="635"/>
      <c r="AF85" s="172"/>
      <c r="AG85" s="172"/>
      <c r="AH85" s="172"/>
      <c r="AI85" s="172"/>
      <c r="AJ85" s="172"/>
      <c r="AK85" s="172"/>
      <c r="AL85" s="201"/>
      <c r="AM85" s="201"/>
      <c r="AN85" s="201"/>
      <c r="AO85" s="201"/>
      <c r="AP85" s="201"/>
      <c r="AQ85" s="201"/>
      <c r="AR85" s="243">
        <v>16</v>
      </c>
      <c r="AT85" s="123"/>
      <c r="AU85" s="123"/>
    </row>
    <row r="86" spans="1:53" s="59" customFormat="1" ht="20.25" customHeight="1" x14ac:dyDescent="0.35">
      <c r="A86" s="243">
        <v>17</v>
      </c>
      <c r="B86" s="133"/>
      <c r="C86" s="61"/>
      <c r="D86" s="132"/>
      <c r="E86" s="33">
        <f t="shared" ref="E86:E89" si="7">G86+I86+K86+M86+O86+Q86+S86+U86+W86+Y86+AA86+AC86+AE86+AG86+AI86+AK86+AM86+AO86+AQ86</f>
        <v>0</v>
      </c>
      <c r="F86" s="199"/>
      <c r="G86" s="168"/>
      <c r="H86" s="167"/>
      <c r="I86" s="172"/>
      <c r="J86" s="199"/>
      <c r="K86" s="172"/>
      <c r="L86" s="167"/>
      <c r="M86" s="172"/>
      <c r="N86" s="167"/>
      <c r="O86" s="172"/>
      <c r="P86" s="167"/>
      <c r="Q86" s="172"/>
      <c r="R86" s="167"/>
      <c r="S86" s="172"/>
      <c r="T86" s="167"/>
      <c r="U86" s="172"/>
      <c r="V86" s="167"/>
      <c r="W86" s="172"/>
      <c r="X86" s="167"/>
      <c r="Y86" s="172"/>
      <c r="Z86" s="167"/>
      <c r="AA86" s="172"/>
      <c r="AB86" s="167"/>
      <c r="AC86" s="172"/>
      <c r="AD86" s="167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243">
        <v>17</v>
      </c>
      <c r="AT86" s="123"/>
      <c r="AU86" s="123"/>
    </row>
    <row r="87" spans="1:53" s="59" customFormat="1" ht="20.25" customHeight="1" x14ac:dyDescent="0.35">
      <c r="A87" s="243">
        <v>18</v>
      </c>
      <c r="B87" s="236"/>
      <c r="C87" s="61"/>
      <c r="D87" s="103"/>
      <c r="E87" s="33">
        <f t="shared" si="7"/>
        <v>0</v>
      </c>
      <c r="F87" s="199"/>
      <c r="G87" s="168"/>
      <c r="H87" s="167"/>
      <c r="I87" s="172"/>
      <c r="J87" s="199"/>
      <c r="K87" s="172"/>
      <c r="L87" s="167"/>
      <c r="M87" s="172"/>
      <c r="N87" s="167"/>
      <c r="O87" s="172"/>
      <c r="P87" s="167"/>
      <c r="Q87" s="172"/>
      <c r="R87" s="167"/>
      <c r="S87" s="172"/>
      <c r="T87" s="167"/>
      <c r="U87" s="172"/>
      <c r="V87" s="167"/>
      <c r="W87" s="172"/>
      <c r="X87" s="167"/>
      <c r="Y87" s="172"/>
      <c r="Z87" s="167"/>
      <c r="AA87" s="172"/>
      <c r="AB87" s="167"/>
      <c r="AC87" s="172"/>
      <c r="AD87" s="167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243">
        <v>18</v>
      </c>
      <c r="AT87" s="123"/>
      <c r="AU87" s="123"/>
    </row>
    <row r="88" spans="1:53" s="59" customFormat="1" ht="20.25" customHeight="1" x14ac:dyDescent="0.35">
      <c r="A88" s="243">
        <v>19</v>
      </c>
      <c r="B88" s="235"/>
      <c r="C88" s="61"/>
      <c r="D88" s="130"/>
      <c r="E88" s="33">
        <f t="shared" si="7"/>
        <v>0</v>
      </c>
      <c r="F88" s="199"/>
      <c r="G88" s="168"/>
      <c r="H88" s="167"/>
      <c r="I88" s="172"/>
      <c r="J88" s="199"/>
      <c r="K88" s="172"/>
      <c r="L88" s="167"/>
      <c r="M88" s="172"/>
      <c r="N88" s="167"/>
      <c r="O88" s="172"/>
      <c r="P88" s="167"/>
      <c r="Q88" s="172"/>
      <c r="R88" s="167"/>
      <c r="S88" s="172"/>
      <c r="T88" s="167"/>
      <c r="U88" s="172"/>
      <c r="V88" s="167"/>
      <c r="W88" s="172"/>
      <c r="X88" s="167"/>
      <c r="Y88" s="172"/>
      <c r="Z88" s="167"/>
      <c r="AA88" s="172"/>
      <c r="AB88" s="167"/>
      <c r="AC88" s="172"/>
      <c r="AD88" s="167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243">
        <v>19</v>
      </c>
      <c r="AT88" s="123"/>
      <c r="AU88" s="123"/>
    </row>
    <row r="89" spans="1:53" s="59" customFormat="1" ht="20.25" customHeight="1" thickBot="1" x14ac:dyDescent="0.4">
      <c r="A89" s="243">
        <v>20</v>
      </c>
      <c r="B89" s="236"/>
      <c r="C89" s="61"/>
      <c r="D89" s="103"/>
      <c r="E89" s="33">
        <f t="shared" si="7"/>
        <v>0</v>
      </c>
      <c r="F89" s="199"/>
      <c r="G89" s="168"/>
      <c r="H89" s="167"/>
      <c r="I89" s="172"/>
      <c r="J89" s="199"/>
      <c r="K89" s="172"/>
      <c r="L89" s="167"/>
      <c r="M89" s="172"/>
      <c r="N89" s="167"/>
      <c r="O89" s="172"/>
      <c r="P89" s="167"/>
      <c r="Q89" s="172"/>
      <c r="R89" s="167"/>
      <c r="S89" s="172"/>
      <c r="T89" s="167"/>
      <c r="U89" s="172"/>
      <c r="V89" s="167"/>
      <c r="W89" s="172"/>
      <c r="X89" s="167"/>
      <c r="Y89" s="172"/>
      <c r="Z89" s="167"/>
      <c r="AA89" s="172"/>
      <c r="AB89" s="167"/>
      <c r="AC89" s="172"/>
      <c r="AD89" s="167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243">
        <v>20</v>
      </c>
      <c r="AT89" s="123"/>
      <c r="AU89" s="123"/>
      <c r="AY89" s="20"/>
      <c r="AZ89" s="20"/>
      <c r="BA89" s="20"/>
    </row>
    <row r="90" spans="1:53" ht="17" thickBot="1" x14ac:dyDescent="0.4">
      <c r="A90" s="244"/>
      <c r="B90" s="245"/>
      <c r="C90" s="62"/>
      <c r="D90" s="290"/>
      <c r="E90" s="112"/>
      <c r="F90" s="206"/>
      <c r="G90" s="615">
        <f>SUM(G70:G89)</f>
        <v>169</v>
      </c>
      <c r="H90" s="176"/>
      <c r="I90" s="615">
        <f>SUM(I70:I89)</f>
        <v>145</v>
      </c>
      <c r="J90" s="206"/>
      <c r="K90" s="615">
        <f>SUM(K70:K89)</f>
        <v>163</v>
      </c>
      <c r="L90" s="176"/>
      <c r="M90" s="615">
        <f>SUM(M70:M89)</f>
        <v>145</v>
      </c>
      <c r="N90" s="176"/>
      <c r="O90" s="615">
        <f>SUM(O70:O89)</f>
        <v>169</v>
      </c>
      <c r="P90" s="176"/>
      <c r="Q90" s="615">
        <f>SUM(Q70:Q89)</f>
        <v>175</v>
      </c>
      <c r="R90" s="176"/>
      <c r="S90" s="615">
        <f>SUM(S70:S89)</f>
        <v>163</v>
      </c>
      <c r="T90" s="176"/>
      <c r="U90" s="615">
        <f>SUM(U70:U89)</f>
        <v>163</v>
      </c>
      <c r="V90" s="176"/>
      <c r="W90" s="615">
        <f>SUM(W70:W89)</f>
        <v>163</v>
      </c>
      <c r="X90" s="176"/>
      <c r="Y90" s="615">
        <f>SUM(Y70:Y89)</f>
        <v>163</v>
      </c>
      <c r="Z90" s="176"/>
      <c r="AA90" s="615">
        <f>SUM(AA70:AA89)</f>
        <v>155</v>
      </c>
      <c r="AB90" s="176"/>
      <c r="AC90" s="615">
        <f>SUM(AC70:AC89)</f>
        <v>145</v>
      </c>
      <c r="AD90" s="176"/>
      <c r="AE90" s="615">
        <f>SUM(AE70:AE89)</f>
        <v>145</v>
      </c>
      <c r="AF90" s="178"/>
      <c r="AG90" s="615">
        <f>SUM(AG70:AG89)</f>
        <v>145</v>
      </c>
      <c r="AH90" s="178"/>
      <c r="AI90" s="615">
        <f>SUM(AI70:AI89)</f>
        <v>155</v>
      </c>
      <c r="AJ90" s="178"/>
      <c r="AK90" s="615">
        <f>SUM(AK70:AK89)</f>
        <v>106.25</v>
      </c>
      <c r="AL90" s="178"/>
      <c r="AM90" s="615">
        <f>SUM(AM70:AM89)</f>
        <v>130</v>
      </c>
      <c r="AN90" s="178"/>
      <c r="AO90" s="615">
        <f>SUM(AO70:AO89)</f>
        <v>85</v>
      </c>
      <c r="AP90" s="178"/>
      <c r="AQ90" s="614">
        <f>SUM(AQ70:AQ88)</f>
        <v>50</v>
      </c>
      <c r="AR90" s="244"/>
    </row>
    <row r="91" spans="1:53" ht="17" thickBot="1" x14ac:dyDescent="0.4">
      <c r="H91" s="19"/>
      <c r="I91" s="19"/>
    </row>
    <row r="92" spans="1:53" ht="20" thickBot="1" x14ac:dyDescent="0.4">
      <c r="B92" s="773" t="s">
        <v>519</v>
      </c>
      <c r="C92" s="774"/>
      <c r="D92" s="775"/>
      <c r="E92" s="139"/>
      <c r="F92" s="36"/>
      <c r="G92" s="485"/>
      <c r="H92" s="488" t="s">
        <v>517</v>
      </c>
      <c r="I92" s="36"/>
      <c r="J92" s="36"/>
      <c r="K92" s="36"/>
      <c r="L92" s="137"/>
      <c r="M92" s="486"/>
      <c r="N92" s="488" t="s">
        <v>518</v>
      </c>
      <c r="O92" s="57"/>
      <c r="P92" s="21"/>
      <c r="Q92" s="57"/>
      <c r="R92" s="21"/>
      <c r="S92" s="684"/>
      <c r="T92" s="488" t="s">
        <v>607</v>
      </c>
      <c r="U92" s="30"/>
      <c r="V92" s="30"/>
      <c r="W92" s="30"/>
    </row>
  </sheetData>
  <sheetProtection algorithmName="SHA-512" hashValue="l2Bxg9LUAv0cYVgHgsptlNrP7WOUzKDUXRcIZJLezBiyMs2eYoZXH6PgovegZ7MgTEDsUshSkMAs1kVcZikV7w==" saltValue="0y7kAvkAdTxL8D3jRsGkPQ==" spinCount="100000" sheet="1" objects="1" scenarios="1"/>
  <sortState ref="B70:AQ85">
    <sortCondition descending="1" ref="E70:E85"/>
  </sortState>
  <customSheetViews>
    <customSheetView guid="{58E021BF-97D1-4B64-8CE7-89613EB62F48}" scale="75" showPageBreaks="1" hiddenColumns="1" topLeftCell="B1">
      <pane xSplit="2" topLeftCell="D1" activePane="topRight" state="frozen"/>
      <selection pane="topRight" activeCell="A29" sqref="A29:AB29"/>
      <pageMargins left="0.39370078740157483" right="0.11811023622047245" top="0.11811023622047245" bottom="0.11811023622047245" header="0.19685039370078741" footer="0.15748031496062992"/>
      <pageSetup paperSize="9" scale="45" orientation="portrait" r:id="rId1"/>
    </customSheetView>
  </customSheetViews>
  <mergeCells count="86">
    <mergeCell ref="AP7:AQ7"/>
    <mergeCell ref="AP8:AQ9"/>
    <mergeCell ref="AP66:AQ66"/>
    <mergeCell ref="AP67:AQ68"/>
    <mergeCell ref="AL7:AM7"/>
    <mergeCell ref="AL8:AM9"/>
    <mergeCell ref="AL66:AM66"/>
    <mergeCell ref="AL67:AM68"/>
    <mergeCell ref="AN7:AO7"/>
    <mergeCell ref="AN8:AO9"/>
    <mergeCell ref="AN66:AO66"/>
    <mergeCell ref="AN67:AO68"/>
    <mergeCell ref="AR8:AR10"/>
    <mergeCell ref="B92:D92"/>
    <mergeCell ref="AD67:AE68"/>
    <mergeCell ref="AD66:AE66"/>
    <mergeCell ref="AB66:AC66"/>
    <mergeCell ref="Z67:AA68"/>
    <mergeCell ref="AB67:AC68"/>
    <mergeCell ref="X67:Y68"/>
    <mergeCell ref="L67:M68"/>
    <mergeCell ref="A67:E68"/>
    <mergeCell ref="J67:K68"/>
    <mergeCell ref="F67:G68"/>
    <mergeCell ref="H67:I68"/>
    <mergeCell ref="V67:W68"/>
    <mergeCell ref="N66:O66"/>
    <mergeCell ref="P67:Q68"/>
    <mergeCell ref="F66:G66"/>
    <mergeCell ref="H66:I66"/>
    <mergeCell ref="J66:K66"/>
    <mergeCell ref="L66:M66"/>
    <mergeCell ref="A65:AR65"/>
    <mergeCell ref="V66:W66"/>
    <mergeCell ref="T66:U66"/>
    <mergeCell ref="H8:I9"/>
    <mergeCell ref="P8:Q9"/>
    <mergeCell ref="Z8:AA9"/>
    <mergeCell ref="AB8:AC9"/>
    <mergeCell ref="Z66:AA66"/>
    <mergeCell ref="X8:Y9"/>
    <mergeCell ref="V8:W9"/>
    <mergeCell ref="T8:U9"/>
    <mergeCell ref="A8:E9"/>
    <mergeCell ref="R8:S9"/>
    <mergeCell ref="R66:S66"/>
    <mergeCell ref="B63:D63"/>
    <mergeCell ref="AR67:AR68"/>
    <mergeCell ref="P66:Q66"/>
    <mergeCell ref="T67:U68"/>
    <mergeCell ref="N67:O68"/>
    <mergeCell ref="J8:K9"/>
    <mergeCell ref="L8:M9"/>
    <mergeCell ref="N8:O9"/>
    <mergeCell ref="AH8:AI9"/>
    <mergeCell ref="F8:G9"/>
    <mergeCell ref="AF8:AG9"/>
    <mergeCell ref="AF67:AG68"/>
    <mergeCell ref="AF66:AG66"/>
    <mergeCell ref="A1:AR1"/>
    <mergeCell ref="A3:AR3"/>
    <mergeCell ref="A5:AR5"/>
    <mergeCell ref="F7:G7"/>
    <mergeCell ref="H7:I7"/>
    <mergeCell ref="J7:K7"/>
    <mergeCell ref="L7:M7"/>
    <mergeCell ref="N7:O7"/>
    <mergeCell ref="AF7:AG7"/>
    <mergeCell ref="AD7:AE7"/>
    <mergeCell ref="AH7:AI7"/>
    <mergeCell ref="AJ7:AK7"/>
    <mergeCell ref="P7:Q7"/>
    <mergeCell ref="Z7:AA7"/>
    <mergeCell ref="X7:Y7"/>
    <mergeCell ref="V7:W7"/>
    <mergeCell ref="T7:U7"/>
    <mergeCell ref="X66:Y66"/>
    <mergeCell ref="AJ8:AK9"/>
    <mergeCell ref="R7:S7"/>
    <mergeCell ref="AJ67:AK68"/>
    <mergeCell ref="AH67:AI68"/>
    <mergeCell ref="AJ66:AK66"/>
    <mergeCell ref="AH66:AI66"/>
    <mergeCell ref="AB7:AC7"/>
    <mergeCell ref="AD8:AE9"/>
    <mergeCell ref="R67:S68"/>
  </mergeCells>
  <pageMargins left="0.39370078740157483" right="0.11811023622047245" top="0.11811023622047245" bottom="0.11811023622047245" header="0.19685039370078741" footer="0.15748031496062992"/>
  <pageSetup paperSize="9" scale="4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AZ84"/>
  <sheetViews>
    <sheetView zoomScale="40" zoomScaleNormal="40" workbookViewId="0">
      <selection activeCell="S84" sqref="S84:W84"/>
    </sheetView>
  </sheetViews>
  <sheetFormatPr baseColWidth="10" defaultColWidth="11.453125" defaultRowHeight="16.5" x14ac:dyDescent="0.35"/>
  <cols>
    <col min="1" max="1" width="6.453125" style="20" bestFit="1" customWidth="1"/>
    <col min="2" max="2" width="27.6328125" style="20" customWidth="1"/>
    <col min="3" max="3" width="8.453125" style="21" customWidth="1"/>
    <col min="4" max="4" width="27.6328125" style="20" customWidth="1"/>
    <col min="5" max="5" width="11.81640625" style="20" customWidth="1"/>
    <col min="6" max="6" width="8" style="21" customWidth="1"/>
    <col min="7" max="7" width="9.453125" style="21" customWidth="1"/>
    <col min="8" max="15" width="8.6328125" style="20" customWidth="1"/>
    <col min="16" max="16" width="7.453125" style="20" customWidth="1"/>
    <col min="17" max="17" width="9" style="20" customWidth="1"/>
    <col min="18" max="18" width="7.1796875" style="20" customWidth="1"/>
    <col min="19" max="19" width="8.453125" style="20" customWidth="1"/>
    <col min="20" max="20" width="7.1796875" style="21" customWidth="1"/>
    <col min="21" max="21" width="8.81640625" style="21" customWidth="1"/>
    <col min="22" max="22" width="7.1796875" style="20" customWidth="1"/>
    <col min="23" max="23" width="8.81640625" style="20" customWidth="1"/>
    <col min="24" max="24" width="7.1796875" style="20" customWidth="1"/>
    <col min="25" max="25" width="8.81640625" style="20" customWidth="1"/>
    <col min="26" max="27" width="9" style="20" customWidth="1"/>
    <col min="28" max="28" width="7.1796875" style="20" customWidth="1"/>
    <col min="29" max="29" width="8.81640625" style="20" customWidth="1"/>
    <col min="30" max="30" width="7.1796875" style="20" customWidth="1"/>
    <col min="31" max="31" width="9" style="20" customWidth="1"/>
    <col min="32" max="32" width="7.1796875" style="20" customWidth="1"/>
    <col min="33" max="33" width="8.81640625" style="20" customWidth="1"/>
    <col min="34" max="34" width="7.1796875" style="20" customWidth="1"/>
    <col min="35" max="35" width="8.81640625" style="20" customWidth="1"/>
    <col min="36" max="36" width="7.1796875" style="20" customWidth="1"/>
    <col min="37" max="37" width="8.453125" style="20" customWidth="1"/>
    <col min="38" max="38" width="7.1796875" style="20" customWidth="1"/>
    <col min="39" max="39" width="8.453125" style="20" customWidth="1"/>
    <col min="40" max="40" width="7.1796875" style="20" customWidth="1"/>
    <col min="41" max="41" width="8.453125" style="20" customWidth="1"/>
    <col min="42" max="42" width="7.1796875" style="20" customWidth="1"/>
    <col min="43" max="43" width="8.453125" style="20" customWidth="1"/>
    <col min="44" max="44" width="10" style="20" customWidth="1"/>
    <col min="45" max="45" width="8.453125" style="20" bestFit="1" customWidth="1"/>
    <col min="46" max="46" width="7.1796875" style="20" customWidth="1"/>
    <col min="47" max="47" width="9.36328125" style="20" hidden="1" customWidth="1"/>
    <col min="48" max="48" width="9.81640625" style="20" hidden="1" customWidth="1"/>
    <col min="49" max="49" width="11.453125" style="20" hidden="1" customWidth="1"/>
    <col min="50" max="50" width="23.453125" style="20" hidden="1" customWidth="1"/>
    <col min="51" max="51" width="10" style="20" hidden="1" customWidth="1"/>
    <col min="52" max="52" width="30" style="20" hidden="1" customWidth="1"/>
    <col min="53" max="16384" width="11.453125" style="20"/>
  </cols>
  <sheetData>
    <row r="1" spans="1:52" s="67" customFormat="1" ht="45" x14ac:dyDescent="0.35">
      <c r="A1" s="727" t="s">
        <v>286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728"/>
      <c r="AM1" s="728"/>
      <c r="AN1" s="728"/>
      <c r="AO1" s="728"/>
      <c r="AP1" s="728"/>
      <c r="AQ1" s="728"/>
      <c r="AR1" s="728"/>
      <c r="AS1" s="728"/>
      <c r="AT1" s="728"/>
    </row>
    <row r="2" spans="1:52" ht="10.5" customHeight="1" x14ac:dyDescent="0.35"/>
    <row r="3" spans="1:52" ht="36" customHeight="1" x14ac:dyDescent="0.35">
      <c r="A3" s="792" t="s">
        <v>334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93"/>
      <c r="AK3" s="793"/>
      <c r="AL3" s="793"/>
      <c r="AM3" s="793"/>
      <c r="AN3" s="793"/>
      <c r="AO3" s="793"/>
      <c r="AP3" s="793"/>
      <c r="AQ3" s="793"/>
      <c r="AR3" s="793"/>
      <c r="AS3" s="793"/>
      <c r="AT3" s="793"/>
    </row>
    <row r="4" spans="1:52" ht="17" thickBot="1" x14ac:dyDescent="0.4"/>
    <row r="5" spans="1:52" s="94" customFormat="1" ht="40" customHeight="1" thickBot="1" x14ac:dyDescent="0.4">
      <c r="A5" s="809" t="s">
        <v>576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0"/>
      <c r="AC5" s="810"/>
      <c r="AD5" s="810"/>
      <c r="AE5" s="810"/>
      <c r="AF5" s="810"/>
      <c r="AG5" s="810"/>
      <c r="AH5" s="810"/>
      <c r="AI5" s="810"/>
      <c r="AJ5" s="810"/>
      <c r="AK5" s="810"/>
      <c r="AL5" s="810"/>
      <c r="AM5" s="810"/>
      <c r="AN5" s="810"/>
      <c r="AO5" s="810"/>
      <c r="AP5" s="810"/>
      <c r="AQ5" s="810"/>
      <c r="AR5" s="810"/>
      <c r="AS5" s="810"/>
      <c r="AT5" s="810"/>
    </row>
    <row r="6" spans="1:52" s="19" customFormat="1" ht="28" customHeight="1" thickBot="1" x14ac:dyDescent="0.4">
      <c r="A6" s="20"/>
      <c r="B6" s="20"/>
      <c r="C6" s="21"/>
      <c r="D6" s="20"/>
      <c r="E6" s="20"/>
      <c r="F6" s="721">
        <v>44990</v>
      </c>
      <c r="G6" s="722"/>
      <c r="H6" s="721">
        <v>45011</v>
      </c>
      <c r="I6" s="722"/>
      <c r="J6" s="721">
        <v>45018</v>
      </c>
      <c r="K6" s="722"/>
      <c r="L6" s="721">
        <v>45032</v>
      </c>
      <c r="M6" s="722"/>
      <c r="N6" s="721">
        <v>45053</v>
      </c>
      <c r="O6" s="722"/>
      <c r="P6" s="721">
        <v>45074</v>
      </c>
      <c r="Q6" s="722"/>
      <c r="R6" s="721">
        <v>45088</v>
      </c>
      <c r="S6" s="722"/>
      <c r="T6" s="721">
        <v>45102</v>
      </c>
      <c r="U6" s="722"/>
      <c r="V6" s="721">
        <v>45116</v>
      </c>
      <c r="W6" s="722"/>
      <c r="X6" s="721">
        <v>45132</v>
      </c>
      <c r="Y6" s="722"/>
      <c r="Z6" s="721">
        <v>45144</v>
      </c>
      <c r="AA6" s="722"/>
      <c r="AB6" s="721">
        <v>45159</v>
      </c>
      <c r="AC6" s="722"/>
      <c r="AD6" s="719">
        <v>45186</v>
      </c>
      <c r="AE6" s="720"/>
      <c r="AF6" s="719">
        <v>45200</v>
      </c>
      <c r="AG6" s="720"/>
      <c r="AH6" s="721">
        <v>45215</v>
      </c>
      <c r="AI6" s="722"/>
      <c r="AJ6" s="721">
        <v>45228</v>
      </c>
      <c r="AK6" s="722"/>
      <c r="AL6" s="721">
        <v>45242</v>
      </c>
      <c r="AM6" s="722"/>
      <c r="AN6" s="719">
        <v>45250</v>
      </c>
      <c r="AO6" s="720"/>
      <c r="AP6" s="719">
        <v>45256</v>
      </c>
      <c r="AQ6" s="720"/>
      <c r="AR6" s="719">
        <v>45270</v>
      </c>
      <c r="AS6" s="720"/>
      <c r="AT6" s="20"/>
    </row>
    <row r="7" spans="1:52" s="19" customFormat="1" ht="16.5" customHeight="1" x14ac:dyDescent="0.35">
      <c r="A7" s="795" t="s">
        <v>381</v>
      </c>
      <c r="B7" s="796"/>
      <c r="C7" s="796"/>
      <c r="D7" s="796"/>
      <c r="E7" s="797"/>
      <c r="F7" s="715" t="s">
        <v>333</v>
      </c>
      <c r="G7" s="723"/>
      <c r="H7" s="715" t="s">
        <v>417</v>
      </c>
      <c r="I7" s="723"/>
      <c r="J7" s="715" t="s">
        <v>418</v>
      </c>
      <c r="K7" s="723"/>
      <c r="L7" s="715" t="s">
        <v>419</v>
      </c>
      <c r="M7" s="723"/>
      <c r="N7" s="715" t="s">
        <v>425</v>
      </c>
      <c r="O7" s="723"/>
      <c r="P7" s="715" t="s">
        <v>431</v>
      </c>
      <c r="Q7" s="723"/>
      <c r="R7" s="715" t="s">
        <v>454</v>
      </c>
      <c r="S7" s="723"/>
      <c r="T7" s="715" t="s">
        <v>470</v>
      </c>
      <c r="U7" s="723"/>
      <c r="V7" s="715" t="s">
        <v>486</v>
      </c>
      <c r="W7" s="723"/>
      <c r="X7" s="715" t="s">
        <v>491</v>
      </c>
      <c r="Y7" s="723"/>
      <c r="Z7" s="715" t="s">
        <v>611</v>
      </c>
      <c r="AA7" s="723"/>
      <c r="AB7" s="715" t="s">
        <v>515</v>
      </c>
      <c r="AC7" s="723"/>
      <c r="AD7" s="715" t="s">
        <v>523</v>
      </c>
      <c r="AE7" s="723"/>
      <c r="AF7" s="715" t="s">
        <v>533</v>
      </c>
      <c r="AG7" s="723"/>
      <c r="AH7" s="715" t="s">
        <v>540</v>
      </c>
      <c r="AI7" s="716"/>
      <c r="AJ7" s="715" t="s">
        <v>572</v>
      </c>
      <c r="AK7" s="723"/>
      <c r="AL7" s="715" t="s">
        <v>608</v>
      </c>
      <c r="AM7" s="716"/>
      <c r="AN7" s="715" t="s">
        <v>609</v>
      </c>
      <c r="AO7" s="716"/>
      <c r="AP7" s="715" t="s">
        <v>610</v>
      </c>
      <c r="AQ7" s="716"/>
      <c r="AR7" s="715" t="s">
        <v>612</v>
      </c>
      <c r="AS7" s="716"/>
      <c r="AT7" s="744" t="s">
        <v>130</v>
      </c>
      <c r="AU7" s="20"/>
      <c r="AV7" s="20"/>
    </row>
    <row r="8" spans="1:52" s="19" customFormat="1" ht="31" customHeight="1" thickBot="1" x14ac:dyDescent="0.4">
      <c r="A8" s="798"/>
      <c r="B8" s="799"/>
      <c r="C8" s="799"/>
      <c r="D8" s="799"/>
      <c r="E8" s="800"/>
      <c r="F8" s="717"/>
      <c r="G8" s="726"/>
      <c r="H8" s="717"/>
      <c r="I8" s="726"/>
      <c r="J8" s="717"/>
      <c r="K8" s="726"/>
      <c r="L8" s="717"/>
      <c r="M8" s="726"/>
      <c r="N8" s="717"/>
      <c r="O8" s="726"/>
      <c r="P8" s="717"/>
      <c r="Q8" s="726"/>
      <c r="R8" s="717"/>
      <c r="S8" s="726"/>
      <c r="T8" s="717"/>
      <c r="U8" s="726"/>
      <c r="V8" s="717"/>
      <c r="W8" s="726"/>
      <c r="X8" s="717"/>
      <c r="Y8" s="726"/>
      <c r="Z8" s="717"/>
      <c r="AA8" s="726"/>
      <c r="AB8" s="717"/>
      <c r="AC8" s="726"/>
      <c r="AD8" s="724"/>
      <c r="AE8" s="725"/>
      <c r="AF8" s="724"/>
      <c r="AG8" s="725"/>
      <c r="AH8" s="717"/>
      <c r="AI8" s="718"/>
      <c r="AJ8" s="717"/>
      <c r="AK8" s="726"/>
      <c r="AL8" s="717"/>
      <c r="AM8" s="718"/>
      <c r="AN8" s="717"/>
      <c r="AO8" s="718"/>
      <c r="AP8" s="717"/>
      <c r="AQ8" s="718"/>
      <c r="AR8" s="717"/>
      <c r="AS8" s="718"/>
      <c r="AT8" s="745"/>
      <c r="AU8" s="20"/>
      <c r="AV8" s="20"/>
    </row>
    <row r="9" spans="1:52" s="19" customFormat="1" ht="20" thickBot="1" x14ac:dyDescent="0.4">
      <c r="A9" s="66" t="s">
        <v>295</v>
      </c>
      <c r="B9" s="319" t="s">
        <v>2</v>
      </c>
      <c r="C9" s="319" t="s">
        <v>172</v>
      </c>
      <c r="D9" s="319" t="s">
        <v>3</v>
      </c>
      <c r="E9" s="319" t="s">
        <v>4</v>
      </c>
      <c r="F9" s="24" t="s">
        <v>5</v>
      </c>
      <c r="G9" s="115" t="s">
        <v>6</v>
      </c>
      <c r="H9" s="24" t="s">
        <v>5</v>
      </c>
      <c r="I9" s="115" t="s">
        <v>6</v>
      </c>
      <c r="J9" s="24" t="s">
        <v>5</v>
      </c>
      <c r="K9" s="115" t="s">
        <v>6</v>
      </c>
      <c r="L9" s="24" t="s">
        <v>5</v>
      </c>
      <c r="M9" s="115" t="s">
        <v>6</v>
      </c>
      <c r="N9" s="24" t="s">
        <v>5</v>
      </c>
      <c r="O9" s="115" t="s">
        <v>6</v>
      </c>
      <c r="P9" s="24" t="s">
        <v>5</v>
      </c>
      <c r="Q9" s="115" t="s">
        <v>6</v>
      </c>
      <c r="R9" s="24" t="s">
        <v>5</v>
      </c>
      <c r="S9" s="115" t="s">
        <v>6</v>
      </c>
      <c r="T9" s="24" t="s">
        <v>5</v>
      </c>
      <c r="U9" s="115" t="s">
        <v>6</v>
      </c>
      <c r="V9" s="24" t="s">
        <v>5</v>
      </c>
      <c r="W9" s="115" t="s">
        <v>6</v>
      </c>
      <c r="X9" s="24" t="s">
        <v>5</v>
      </c>
      <c r="Y9" s="115" t="s">
        <v>6</v>
      </c>
      <c r="Z9" s="24" t="s">
        <v>5</v>
      </c>
      <c r="AA9" s="115" t="s">
        <v>6</v>
      </c>
      <c r="AB9" s="24" t="s">
        <v>5</v>
      </c>
      <c r="AC9" s="115" t="s">
        <v>6</v>
      </c>
      <c r="AD9" s="24" t="s">
        <v>5</v>
      </c>
      <c r="AE9" s="115" t="s">
        <v>6</v>
      </c>
      <c r="AF9" s="24" t="s">
        <v>5</v>
      </c>
      <c r="AG9" s="115" t="s">
        <v>6</v>
      </c>
      <c r="AH9" s="24" t="s">
        <v>5</v>
      </c>
      <c r="AI9" s="115" t="s">
        <v>6</v>
      </c>
      <c r="AJ9" s="24" t="s">
        <v>5</v>
      </c>
      <c r="AK9" s="115" t="s">
        <v>6</v>
      </c>
      <c r="AL9" s="26" t="s">
        <v>5</v>
      </c>
      <c r="AM9" s="115" t="s">
        <v>6</v>
      </c>
      <c r="AN9" s="24" t="s">
        <v>5</v>
      </c>
      <c r="AO9" s="115" t="s">
        <v>6</v>
      </c>
      <c r="AP9" s="24" t="s">
        <v>5</v>
      </c>
      <c r="AQ9" s="115" t="s">
        <v>6</v>
      </c>
      <c r="AR9" s="24" t="s">
        <v>5</v>
      </c>
      <c r="AS9" s="115" t="s">
        <v>6</v>
      </c>
      <c r="AT9" s="745"/>
      <c r="AU9" s="20"/>
      <c r="AV9" s="20"/>
      <c r="AX9" s="609" t="s">
        <v>335</v>
      </c>
      <c r="AY9" s="610" t="s">
        <v>336</v>
      </c>
      <c r="AZ9" s="611" t="s">
        <v>337</v>
      </c>
    </row>
    <row r="10" spans="1:52" s="19" customFormat="1" ht="18" customHeight="1" x14ac:dyDescent="0.35">
      <c r="A10" s="88">
        <v>1</v>
      </c>
      <c r="B10" s="545" t="s">
        <v>177</v>
      </c>
      <c r="C10" s="546">
        <v>2012</v>
      </c>
      <c r="D10" s="667" t="s">
        <v>266</v>
      </c>
      <c r="E10" s="87">
        <f>G10+I10+K10+M10+O10+Q10+S10+U10+W10+Y10+AA10+AC10+AE10+AG10+AI10+AK10-K10+AM10+AO10+AQ10+AS10-AE10</f>
        <v>1200</v>
      </c>
      <c r="F10" s="215">
        <v>42</v>
      </c>
      <c r="G10" s="153">
        <v>100</v>
      </c>
      <c r="H10" s="214">
        <v>45</v>
      </c>
      <c r="I10" s="212">
        <v>70</v>
      </c>
      <c r="J10" s="214">
        <v>42</v>
      </c>
      <c r="K10" s="668">
        <v>40</v>
      </c>
      <c r="L10" s="152">
        <v>44</v>
      </c>
      <c r="M10" s="153">
        <v>60</v>
      </c>
      <c r="N10" s="152">
        <v>38</v>
      </c>
      <c r="O10" s="153">
        <v>100</v>
      </c>
      <c r="P10" s="152">
        <v>40</v>
      </c>
      <c r="Q10" s="153">
        <v>100</v>
      </c>
      <c r="R10" s="152">
        <v>40</v>
      </c>
      <c r="S10" s="153">
        <v>70</v>
      </c>
      <c r="T10" s="152">
        <v>46</v>
      </c>
      <c r="U10" s="153">
        <v>50</v>
      </c>
      <c r="V10" s="152"/>
      <c r="W10" s="671"/>
      <c r="X10" s="152">
        <v>43</v>
      </c>
      <c r="Y10" s="153">
        <v>100</v>
      </c>
      <c r="Z10" s="152">
        <v>46</v>
      </c>
      <c r="AA10" s="153">
        <v>70</v>
      </c>
      <c r="AB10" s="152">
        <v>44</v>
      </c>
      <c r="AC10" s="153">
        <v>45</v>
      </c>
      <c r="AD10" s="152">
        <v>52</v>
      </c>
      <c r="AE10" s="694">
        <v>17.5</v>
      </c>
      <c r="AF10" s="152">
        <v>46</v>
      </c>
      <c r="AG10" s="153">
        <v>70</v>
      </c>
      <c r="AH10" s="154">
        <v>41</v>
      </c>
      <c r="AI10" s="155">
        <v>100</v>
      </c>
      <c r="AJ10" s="152">
        <v>46</v>
      </c>
      <c r="AK10" s="153">
        <v>50</v>
      </c>
      <c r="AL10" s="152">
        <v>42</v>
      </c>
      <c r="AM10" s="153">
        <v>70</v>
      </c>
      <c r="AN10" s="152">
        <v>49</v>
      </c>
      <c r="AO10" s="153">
        <v>25</v>
      </c>
      <c r="AP10" s="154">
        <v>39</v>
      </c>
      <c r="AQ10" s="155">
        <v>85</v>
      </c>
      <c r="AR10" s="152">
        <v>47</v>
      </c>
      <c r="AS10" s="153">
        <v>35</v>
      </c>
      <c r="AT10" s="88">
        <v>51</v>
      </c>
      <c r="AU10" s="59"/>
      <c r="AV10" s="59"/>
      <c r="AW10" s="59"/>
      <c r="AX10" s="59"/>
      <c r="AY10" s="59"/>
      <c r="AZ10" s="59"/>
    </row>
    <row r="11" spans="1:52" s="59" customFormat="1" ht="20.25" customHeight="1" x14ac:dyDescent="0.35">
      <c r="A11" s="89">
        <f>A10+1</f>
        <v>2</v>
      </c>
      <c r="B11" s="548" t="s">
        <v>245</v>
      </c>
      <c r="C11" s="543">
        <v>2012</v>
      </c>
      <c r="D11" s="549" t="s">
        <v>241</v>
      </c>
      <c r="E11" s="33">
        <f>G11+I11+K11+M11+O11+Q11+S11+U11+W11+Y11+AA11+AC11+AE11+AG11+AI11+AK11-Q11-AA11+AM11+AO11+AQ11+AS11-AG11</f>
        <v>1130</v>
      </c>
      <c r="F11" s="216">
        <v>45</v>
      </c>
      <c r="G11" s="155">
        <v>40</v>
      </c>
      <c r="H11" s="154">
        <v>51</v>
      </c>
      <c r="I11" s="155">
        <v>30</v>
      </c>
      <c r="J11" s="154">
        <v>40</v>
      </c>
      <c r="K11" s="155">
        <v>85</v>
      </c>
      <c r="L11" s="156">
        <v>40</v>
      </c>
      <c r="M11" s="157">
        <v>100</v>
      </c>
      <c r="N11" s="156">
        <v>42</v>
      </c>
      <c r="O11" s="669">
        <v>70</v>
      </c>
      <c r="P11" s="156">
        <v>51</v>
      </c>
      <c r="Q11" s="670">
        <v>25</v>
      </c>
      <c r="R11" s="156">
        <v>38</v>
      </c>
      <c r="S11" s="157">
        <v>100</v>
      </c>
      <c r="T11" s="156">
        <v>48</v>
      </c>
      <c r="U11" s="157">
        <v>40</v>
      </c>
      <c r="V11" s="156">
        <v>48</v>
      </c>
      <c r="W11" s="157">
        <v>70</v>
      </c>
      <c r="X11" s="156">
        <v>45</v>
      </c>
      <c r="Y11" s="157">
        <v>60</v>
      </c>
      <c r="Z11" s="156">
        <v>49</v>
      </c>
      <c r="AA11" s="643">
        <v>30</v>
      </c>
      <c r="AB11" s="156">
        <v>43</v>
      </c>
      <c r="AC11" s="157">
        <v>70</v>
      </c>
      <c r="AD11" s="156">
        <v>41</v>
      </c>
      <c r="AE11" s="157">
        <v>85</v>
      </c>
      <c r="AF11" s="156">
        <v>50</v>
      </c>
      <c r="AG11" s="697">
        <v>40</v>
      </c>
      <c r="AH11" s="156">
        <v>43</v>
      </c>
      <c r="AI11" s="157">
        <v>70</v>
      </c>
      <c r="AJ11" s="156">
        <v>40</v>
      </c>
      <c r="AK11" s="157">
        <v>100</v>
      </c>
      <c r="AL11" s="156">
        <v>46</v>
      </c>
      <c r="AM11" s="157">
        <v>50</v>
      </c>
      <c r="AN11" s="156">
        <v>45</v>
      </c>
      <c r="AO11" s="157">
        <v>70</v>
      </c>
      <c r="AP11" s="156">
        <v>43</v>
      </c>
      <c r="AQ11" s="157">
        <v>40</v>
      </c>
      <c r="AR11" s="156">
        <v>45</v>
      </c>
      <c r="AS11" s="157">
        <v>50</v>
      </c>
      <c r="AT11" s="89">
        <v>1</v>
      </c>
      <c r="AU11" s="19"/>
      <c r="AV11" s="19"/>
      <c r="AX11" s="19"/>
      <c r="AY11" s="19"/>
      <c r="AZ11" s="19"/>
    </row>
    <row r="12" spans="1:52" s="59" customFormat="1" ht="20.25" customHeight="1" x14ac:dyDescent="0.35">
      <c r="A12" s="89">
        <f t="shared" ref="A12:A53" si="0">A11+1</f>
        <v>3</v>
      </c>
      <c r="B12" s="548" t="s">
        <v>192</v>
      </c>
      <c r="C12" s="543">
        <v>2012</v>
      </c>
      <c r="D12" s="549" t="s">
        <v>193</v>
      </c>
      <c r="E12" s="33">
        <f>G12+I12+K12+M12+O12+Q12+S12+U12+W12+Y12+AA12+AC12+AE12+AG12+AI12+AK12-I12+AM12+AO12+AQ12+AS12</f>
        <v>995</v>
      </c>
      <c r="F12" s="216">
        <v>44</v>
      </c>
      <c r="G12" s="155">
        <v>60</v>
      </c>
      <c r="H12" s="216">
        <v>54</v>
      </c>
      <c r="I12" s="434">
        <v>6</v>
      </c>
      <c r="J12" s="216">
        <v>41</v>
      </c>
      <c r="K12" s="155">
        <v>50</v>
      </c>
      <c r="L12" s="154">
        <v>49</v>
      </c>
      <c r="M12" s="155">
        <v>40</v>
      </c>
      <c r="N12" s="154">
        <v>45</v>
      </c>
      <c r="O12" s="155">
        <v>40</v>
      </c>
      <c r="P12" s="154">
        <v>46</v>
      </c>
      <c r="Q12" s="155">
        <v>70</v>
      </c>
      <c r="R12" s="154">
        <v>41</v>
      </c>
      <c r="S12" s="155">
        <v>50</v>
      </c>
      <c r="T12" s="154">
        <v>42</v>
      </c>
      <c r="U12" s="155">
        <v>100</v>
      </c>
      <c r="V12" s="154"/>
      <c r="W12" s="490"/>
      <c r="X12" s="154"/>
      <c r="Y12" s="155"/>
      <c r="Z12" s="154">
        <v>43</v>
      </c>
      <c r="AA12" s="155">
        <v>100</v>
      </c>
      <c r="AB12" s="154">
        <v>42</v>
      </c>
      <c r="AC12" s="155">
        <v>100</v>
      </c>
      <c r="AD12" s="154"/>
      <c r="AE12" s="662"/>
      <c r="AF12" s="154">
        <v>47</v>
      </c>
      <c r="AG12" s="155">
        <v>50</v>
      </c>
      <c r="AH12" s="154">
        <v>47</v>
      </c>
      <c r="AI12" s="155">
        <v>35</v>
      </c>
      <c r="AJ12" s="154"/>
      <c r="AK12" s="155"/>
      <c r="AL12" s="154">
        <v>41</v>
      </c>
      <c r="AM12" s="155">
        <v>100</v>
      </c>
      <c r="AN12" s="154">
        <v>44</v>
      </c>
      <c r="AO12" s="155">
        <v>100</v>
      </c>
      <c r="AP12" s="154">
        <v>39</v>
      </c>
      <c r="AQ12" s="155">
        <v>85</v>
      </c>
      <c r="AR12" s="154">
        <v>50</v>
      </c>
      <c r="AS12" s="155">
        <v>15</v>
      </c>
      <c r="AT12" s="89">
        <v>2</v>
      </c>
      <c r="AW12" s="140"/>
      <c r="AX12" s="19"/>
      <c r="AY12" s="19"/>
      <c r="AZ12" s="19"/>
    </row>
    <row r="13" spans="1:52" s="59" customFormat="1" ht="20.25" customHeight="1" x14ac:dyDescent="0.35">
      <c r="A13" s="89">
        <f t="shared" si="0"/>
        <v>4</v>
      </c>
      <c r="B13" s="548" t="s">
        <v>256</v>
      </c>
      <c r="C13" s="543">
        <v>2013</v>
      </c>
      <c r="D13" s="549" t="s">
        <v>241</v>
      </c>
      <c r="E13" s="33">
        <f>G13+I13+K13+M13+O13+Q13+S13+U13+W13+Y13+AA13+AC13+AE13+AG13+AI13+AK13-K13-U13+AM13+AO13+AQ13+AS13</f>
        <v>810</v>
      </c>
      <c r="F13" s="216">
        <v>44</v>
      </c>
      <c r="G13" s="155">
        <v>60</v>
      </c>
      <c r="H13" s="216">
        <v>50</v>
      </c>
      <c r="I13" s="155">
        <v>45</v>
      </c>
      <c r="J13" s="216">
        <v>46</v>
      </c>
      <c r="K13" s="434">
        <v>20</v>
      </c>
      <c r="L13" s="154">
        <v>50</v>
      </c>
      <c r="M13" s="155">
        <v>30</v>
      </c>
      <c r="N13" s="154">
        <v>47</v>
      </c>
      <c r="O13" s="155">
        <v>25</v>
      </c>
      <c r="P13" s="154">
        <v>49</v>
      </c>
      <c r="Q13" s="155">
        <v>45</v>
      </c>
      <c r="R13" s="154">
        <v>45</v>
      </c>
      <c r="S13" s="155">
        <v>40</v>
      </c>
      <c r="T13" s="154">
        <v>54</v>
      </c>
      <c r="U13" s="490">
        <v>15</v>
      </c>
      <c r="V13" s="154">
        <v>50</v>
      </c>
      <c r="W13" s="155">
        <v>50</v>
      </c>
      <c r="X13" s="154">
        <v>46</v>
      </c>
      <c r="Y13" s="155">
        <v>35</v>
      </c>
      <c r="Z13" s="154">
        <v>48</v>
      </c>
      <c r="AA13" s="155">
        <v>45</v>
      </c>
      <c r="AB13" s="154">
        <v>44</v>
      </c>
      <c r="AC13" s="155">
        <v>45</v>
      </c>
      <c r="AD13" s="154">
        <v>41</v>
      </c>
      <c r="AE13" s="155">
        <v>85</v>
      </c>
      <c r="AF13" s="154">
        <v>42</v>
      </c>
      <c r="AG13" s="155">
        <v>100</v>
      </c>
      <c r="AH13" s="154">
        <v>47</v>
      </c>
      <c r="AI13" s="155">
        <v>35</v>
      </c>
      <c r="AJ13" s="154">
        <v>43</v>
      </c>
      <c r="AK13" s="155">
        <v>70</v>
      </c>
      <c r="AL13" s="154"/>
      <c r="AM13" s="662"/>
      <c r="AN13" s="154"/>
      <c r="AO13" s="155"/>
      <c r="AP13" s="154">
        <v>47</v>
      </c>
      <c r="AQ13" s="155">
        <v>30</v>
      </c>
      <c r="AR13" s="154">
        <v>40</v>
      </c>
      <c r="AS13" s="155">
        <v>70</v>
      </c>
      <c r="AT13" s="89">
        <v>3</v>
      </c>
      <c r="AW13" s="20"/>
      <c r="AX13" s="19"/>
      <c r="AY13" s="19"/>
      <c r="AZ13" s="19"/>
    </row>
    <row r="14" spans="1:52" s="59" customFormat="1" ht="20.25" customHeight="1" x14ac:dyDescent="0.35">
      <c r="A14" s="89">
        <f t="shared" si="0"/>
        <v>5</v>
      </c>
      <c r="B14" s="548" t="s">
        <v>142</v>
      </c>
      <c r="C14" s="543">
        <v>2012</v>
      </c>
      <c r="D14" s="549" t="s">
        <v>266</v>
      </c>
      <c r="E14" s="33">
        <f>G14+I14+K14+M14+O14+Q14+S14+U14+W14+Y14+AA14+AC14+AE14+AG14+AI14+AK14-O14+AM14+AO14+AQ14+AS14</f>
        <v>670</v>
      </c>
      <c r="F14" s="216">
        <v>47</v>
      </c>
      <c r="G14" s="155">
        <v>30</v>
      </c>
      <c r="H14" s="216">
        <v>44</v>
      </c>
      <c r="I14" s="155">
        <v>100</v>
      </c>
      <c r="J14" s="216">
        <v>40</v>
      </c>
      <c r="K14" s="155">
        <v>85</v>
      </c>
      <c r="L14" s="154">
        <v>44</v>
      </c>
      <c r="M14" s="155">
        <v>60</v>
      </c>
      <c r="N14" s="154">
        <v>49</v>
      </c>
      <c r="O14" s="434">
        <v>13.5</v>
      </c>
      <c r="P14" s="154">
        <v>49</v>
      </c>
      <c r="Q14" s="155">
        <v>45</v>
      </c>
      <c r="R14" s="154"/>
      <c r="S14" s="490"/>
      <c r="T14" s="154">
        <v>44</v>
      </c>
      <c r="U14" s="155">
        <v>70</v>
      </c>
      <c r="V14" s="154"/>
      <c r="W14" s="155"/>
      <c r="X14" s="154">
        <v>46</v>
      </c>
      <c r="Y14" s="155">
        <v>35</v>
      </c>
      <c r="Z14" s="154"/>
      <c r="AA14" s="155"/>
      <c r="AB14" s="154"/>
      <c r="AC14" s="155"/>
      <c r="AD14" s="154">
        <v>44</v>
      </c>
      <c r="AE14" s="155">
        <v>45</v>
      </c>
      <c r="AF14" s="154"/>
      <c r="AG14" s="662"/>
      <c r="AH14" s="154">
        <v>46</v>
      </c>
      <c r="AI14" s="155">
        <v>50</v>
      </c>
      <c r="AJ14" s="154">
        <v>48</v>
      </c>
      <c r="AK14" s="155">
        <v>40</v>
      </c>
      <c r="AL14" s="154"/>
      <c r="AM14" s="155"/>
      <c r="AN14" s="154">
        <v>47</v>
      </c>
      <c r="AO14" s="155">
        <v>40</v>
      </c>
      <c r="AP14" s="154">
        <v>42</v>
      </c>
      <c r="AQ14" s="155">
        <v>50</v>
      </c>
      <c r="AR14" s="154">
        <v>48</v>
      </c>
      <c r="AS14" s="155">
        <v>20</v>
      </c>
      <c r="AT14" s="89">
        <v>4</v>
      </c>
      <c r="AW14" s="20"/>
      <c r="AX14" s="19"/>
      <c r="AY14" s="19"/>
      <c r="AZ14" s="19"/>
    </row>
    <row r="15" spans="1:52" s="59" customFormat="1" ht="20.25" customHeight="1" x14ac:dyDescent="0.35">
      <c r="A15" s="89">
        <f t="shared" si="0"/>
        <v>6</v>
      </c>
      <c r="B15" s="548" t="s">
        <v>259</v>
      </c>
      <c r="C15" s="543">
        <v>2012</v>
      </c>
      <c r="D15" s="549" t="s">
        <v>191</v>
      </c>
      <c r="E15" s="33">
        <f>G15+I15+K15+M15+O15+Q15+S15+U15+W15+Y15+AA15+AC15+AE15+AG15+AI15+AK15+AM15+AO15+AQ15+AS15</f>
        <v>260.49</v>
      </c>
      <c r="F15" s="216">
        <v>54</v>
      </c>
      <c r="G15" s="155">
        <v>9</v>
      </c>
      <c r="H15" s="216">
        <v>52</v>
      </c>
      <c r="I15" s="155">
        <v>15.66</v>
      </c>
      <c r="J15" s="216"/>
      <c r="K15" s="434"/>
      <c r="L15" s="154">
        <v>52</v>
      </c>
      <c r="M15" s="155">
        <v>17.5</v>
      </c>
      <c r="N15" s="154">
        <v>56</v>
      </c>
      <c r="O15" s="155">
        <v>7</v>
      </c>
      <c r="P15" s="154">
        <v>53</v>
      </c>
      <c r="Q15" s="155">
        <v>12.33</v>
      </c>
      <c r="R15" s="154">
        <v>51</v>
      </c>
      <c r="S15" s="155">
        <v>30</v>
      </c>
      <c r="T15" s="154">
        <v>50</v>
      </c>
      <c r="U15" s="155">
        <v>30</v>
      </c>
      <c r="V15" s="154">
        <v>53</v>
      </c>
      <c r="W15" s="155">
        <v>25</v>
      </c>
      <c r="X15" s="154">
        <v>57</v>
      </c>
      <c r="Y15" s="155">
        <v>9</v>
      </c>
      <c r="Z15" s="154"/>
      <c r="AA15" s="490"/>
      <c r="AB15" s="154">
        <v>47</v>
      </c>
      <c r="AC15" s="155">
        <v>20</v>
      </c>
      <c r="AD15" s="154"/>
      <c r="AE15" s="662"/>
      <c r="AF15" s="154"/>
      <c r="AG15" s="155"/>
      <c r="AH15" s="154"/>
      <c r="AI15" s="155"/>
      <c r="AJ15" s="154">
        <v>53</v>
      </c>
      <c r="AK15" s="155">
        <v>20</v>
      </c>
      <c r="AL15" s="154">
        <v>52</v>
      </c>
      <c r="AM15" s="155">
        <v>30</v>
      </c>
      <c r="AN15" s="154"/>
      <c r="AO15" s="155"/>
      <c r="AP15" s="154"/>
      <c r="AQ15" s="155"/>
      <c r="AR15" s="154">
        <v>47</v>
      </c>
      <c r="AS15" s="155">
        <v>35</v>
      </c>
      <c r="AT15" s="89">
        <v>5</v>
      </c>
      <c r="AW15" s="20"/>
      <c r="AX15" s="19"/>
      <c r="AY15" s="19"/>
      <c r="AZ15" s="19"/>
    </row>
    <row r="16" spans="1:52" s="59" customFormat="1" ht="20.25" customHeight="1" x14ac:dyDescent="0.35">
      <c r="A16" s="89">
        <f t="shared" si="0"/>
        <v>7</v>
      </c>
      <c r="B16" s="548" t="s">
        <v>284</v>
      </c>
      <c r="C16" s="543">
        <v>2013</v>
      </c>
      <c r="D16" s="549" t="s">
        <v>167</v>
      </c>
      <c r="E16" s="33">
        <f>G16+I16+K16+M16+O16+Q16+S16+U16+W16+Y16+AA16+AC16+AE16+AG16+AI16+AK16+AM16+AO16+AQ16+AS16</f>
        <v>222</v>
      </c>
      <c r="F16" s="216"/>
      <c r="G16" s="434"/>
      <c r="H16" s="216"/>
      <c r="I16" s="155"/>
      <c r="J16" s="216"/>
      <c r="K16" s="155"/>
      <c r="L16" s="154">
        <v>56</v>
      </c>
      <c r="M16" s="155">
        <v>12</v>
      </c>
      <c r="N16" s="154"/>
      <c r="O16" s="155"/>
      <c r="P16" s="154">
        <v>55</v>
      </c>
      <c r="Q16" s="155">
        <v>8</v>
      </c>
      <c r="R16" s="154"/>
      <c r="S16" s="490"/>
      <c r="T16" s="489"/>
      <c r="U16" s="155"/>
      <c r="V16" s="154">
        <v>46</v>
      </c>
      <c r="W16" s="155">
        <v>100</v>
      </c>
      <c r="X16" s="154">
        <v>52</v>
      </c>
      <c r="Y16" s="155">
        <v>20</v>
      </c>
      <c r="Z16" s="154"/>
      <c r="AA16" s="155"/>
      <c r="AB16" s="154"/>
      <c r="AC16" s="155"/>
      <c r="AD16" s="154">
        <v>44</v>
      </c>
      <c r="AE16" s="155">
        <v>45</v>
      </c>
      <c r="AF16" s="154"/>
      <c r="AG16" s="662"/>
      <c r="AH16" s="154">
        <v>53</v>
      </c>
      <c r="AI16" s="155">
        <v>7</v>
      </c>
      <c r="AJ16" s="154">
        <v>50</v>
      </c>
      <c r="AK16" s="155">
        <v>30</v>
      </c>
      <c r="AL16" s="154"/>
      <c r="AM16" s="155"/>
      <c r="AN16" s="154"/>
      <c r="AO16" s="155"/>
      <c r="AP16" s="154"/>
      <c r="AQ16" s="155"/>
      <c r="AR16" s="154"/>
      <c r="AS16" s="155"/>
      <c r="AT16" s="89">
        <v>6</v>
      </c>
      <c r="AW16" s="20"/>
      <c r="AX16" s="19"/>
      <c r="AY16" s="19"/>
      <c r="AZ16" s="19"/>
    </row>
    <row r="17" spans="1:52" s="59" customFormat="1" ht="20.25" customHeight="1" x14ac:dyDescent="0.35">
      <c r="A17" s="89">
        <f t="shared" si="0"/>
        <v>8</v>
      </c>
      <c r="B17" s="548" t="s">
        <v>208</v>
      </c>
      <c r="C17" s="543">
        <v>2012</v>
      </c>
      <c r="D17" s="549" t="s">
        <v>209</v>
      </c>
      <c r="E17" s="33">
        <f>G17+I17+K17+M17+O17+Q17+S17+U17+W17+Y17+AA17+AC17+AE17+AG17+AI17+AK17+AM17+AO17+AQ17+AS17</f>
        <v>188.5</v>
      </c>
      <c r="F17" s="216"/>
      <c r="G17" s="434"/>
      <c r="H17" s="216">
        <v>54</v>
      </c>
      <c r="I17" s="155">
        <v>6</v>
      </c>
      <c r="J17" s="216">
        <v>52</v>
      </c>
      <c r="K17" s="155">
        <v>8</v>
      </c>
      <c r="L17" s="154">
        <v>52</v>
      </c>
      <c r="M17" s="155">
        <v>17.5</v>
      </c>
      <c r="N17" s="154">
        <v>56</v>
      </c>
      <c r="O17" s="155">
        <v>7</v>
      </c>
      <c r="P17" s="154"/>
      <c r="Q17" s="155"/>
      <c r="R17" s="154"/>
      <c r="S17" s="490"/>
      <c r="T17" s="154"/>
      <c r="U17" s="155"/>
      <c r="V17" s="154">
        <v>53</v>
      </c>
      <c r="W17" s="155">
        <v>25</v>
      </c>
      <c r="X17" s="154"/>
      <c r="Y17" s="155"/>
      <c r="Z17" s="154"/>
      <c r="AA17" s="155"/>
      <c r="AB17" s="154">
        <v>45</v>
      </c>
      <c r="AC17" s="155">
        <v>30</v>
      </c>
      <c r="AD17" s="154">
        <v>51</v>
      </c>
      <c r="AE17" s="155">
        <v>30</v>
      </c>
      <c r="AF17" s="154"/>
      <c r="AG17" s="662"/>
      <c r="AH17" s="154">
        <v>49</v>
      </c>
      <c r="AI17" s="155">
        <v>15</v>
      </c>
      <c r="AJ17" s="154"/>
      <c r="AK17" s="155"/>
      <c r="AL17" s="154">
        <v>48</v>
      </c>
      <c r="AM17" s="155">
        <v>40</v>
      </c>
      <c r="AN17" s="154"/>
      <c r="AO17" s="155"/>
      <c r="AP17" s="154"/>
      <c r="AQ17" s="155"/>
      <c r="AR17" s="154">
        <v>54</v>
      </c>
      <c r="AS17" s="155">
        <v>10</v>
      </c>
      <c r="AT17" s="89">
        <v>7</v>
      </c>
      <c r="AW17" s="20"/>
      <c r="AX17" s="19"/>
      <c r="AY17" s="19"/>
      <c r="AZ17" s="19"/>
    </row>
    <row r="18" spans="1:52" s="59" customFormat="1" ht="20.25" customHeight="1" x14ac:dyDescent="0.35">
      <c r="A18" s="89">
        <f t="shared" si="0"/>
        <v>9</v>
      </c>
      <c r="B18" s="548" t="s">
        <v>466</v>
      </c>
      <c r="C18" s="543">
        <v>2012</v>
      </c>
      <c r="D18" s="549" t="s">
        <v>127</v>
      </c>
      <c r="E18" s="33">
        <f>G18+I18+K18+M18+O18+Q18+S18+U18+W18+Y18+AA18+AC18+AE18+AG18+AI18+AK18+AM18+AO18+AQ18+AS18-AI18</f>
        <v>169</v>
      </c>
      <c r="F18" s="216"/>
      <c r="G18" s="155"/>
      <c r="H18" s="216"/>
      <c r="I18" s="155"/>
      <c r="J18" s="216"/>
      <c r="K18" s="155"/>
      <c r="L18" s="154"/>
      <c r="M18" s="155"/>
      <c r="N18" s="154"/>
      <c r="O18" s="155"/>
      <c r="P18" s="154"/>
      <c r="Q18" s="155"/>
      <c r="R18" s="154">
        <v>68</v>
      </c>
      <c r="S18" s="155">
        <v>6</v>
      </c>
      <c r="T18" s="154">
        <v>63</v>
      </c>
      <c r="U18" s="155">
        <v>8</v>
      </c>
      <c r="V18" s="154">
        <v>55</v>
      </c>
      <c r="W18" s="155">
        <v>12</v>
      </c>
      <c r="X18" s="154"/>
      <c r="Y18" s="491"/>
      <c r="Z18" s="154"/>
      <c r="AA18" s="155"/>
      <c r="AB18" s="154">
        <v>49</v>
      </c>
      <c r="AC18" s="155">
        <v>13.5</v>
      </c>
      <c r="AD18" s="154">
        <v>52</v>
      </c>
      <c r="AE18" s="155">
        <v>17.5</v>
      </c>
      <c r="AF18" s="154">
        <v>53</v>
      </c>
      <c r="AG18" s="155">
        <v>30</v>
      </c>
      <c r="AH18" s="154">
        <v>53</v>
      </c>
      <c r="AI18" s="662">
        <v>7</v>
      </c>
      <c r="AJ18" s="154">
        <v>57</v>
      </c>
      <c r="AK18" s="155">
        <v>12</v>
      </c>
      <c r="AL18" s="154">
        <v>64</v>
      </c>
      <c r="AM18" s="155">
        <v>12</v>
      </c>
      <c r="AN18" s="154">
        <v>46</v>
      </c>
      <c r="AO18" s="155">
        <v>50</v>
      </c>
      <c r="AP18" s="154"/>
      <c r="AQ18" s="155"/>
      <c r="AR18" s="154">
        <v>57</v>
      </c>
      <c r="AS18" s="155">
        <v>8</v>
      </c>
      <c r="AT18" s="89">
        <v>8</v>
      </c>
      <c r="AX18" s="19"/>
      <c r="AY18" s="19"/>
      <c r="AZ18" s="19"/>
    </row>
    <row r="19" spans="1:52" s="59" customFormat="1" ht="20.25" customHeight="1" x14ac:dyDescent="0.35">
      <c r="A19" s="89">
        <f t="shared" si="0"/>
        <v>10</v>
      </c>
      <c r="B19" s="219" t="s">
        <v>304</v>
      </c>
      <c r="C19" s="61">
        <v>2013</v>
      </c>
      <c r="D19" s="292" t="s">
        <v>349</v>
      </c>
      <c r="E19" s="33">
        <f t="shared" ref="E19:E53" si="1">G19+I19+K19+M19+O19+Q19+S19+U19+W19+Y19+AA19+AC19+AE19+AG19+AI19+AK19+AM19+AO19+AQ19+AS19</f>
        <v>116.5</v>
      </c>
      <c r="F19" s="216">
        <v>56</v>
      </c>
      <c r="G19" s="155">
        <v>6</v>
      </c>
      <c r="H19" s="216">
        <v>56</v>
      </c>
      <c r="I19" s="155">
        <v>2</v>
      </c>
      <c r="J19" s="216">
        <v>55</v>
      </c>
      <c r="K19" s="155">
        <v>3.5</v>
      </c>
      <c r="L19" s="154"/>
      <c r="M19" s="434"/>
      <c r="N19" s="154"/>
      <c r="O19" s="155"/>
      <c r="P19" s="154"/>
      <c r="Q19" s="155"/>
      <c r="R19" s="154"/>
      <c r="S19" s="490"/>
      <c r="T19" s="154"/>
      <c r="U19" s="155"/>
      <c r="V19" s="154">
        <v>54</v>
      </c>
      <c r="W19" s="155">
        <v>15</v>
      </c>
      <c r="X19" s="154">
        <v>58</v>
      </c>
      <c r="Y19" s="155">
        <v>6</v>
      </c>
      <c r="Z19" s="154">
        <v>48</v>
      </c>
      <c r="AA19" s="155">
        <v>45</v>
      </c>
      <c r="AB19" s="154"/>
      <c r="AC19" s="155"/>
      <c r="AD19" s="154">
        <v>56</v>
      </c>
      <c r="AE19" s="155">
        <v>9</v>
      </c>
      <c r="AF19" s="154">
        <v>59</v>
      </c>
      <c r="AG19" s="155">
        <v>15</v>
      </c>
      <c r="AH19" s="154"/>
      <c r="AI19" s="662"/>
      <c r="AJ19" s="154">
        <v>55</v>
      </c>
      <c r="AK19" s="155">
        <v>15</v>
      </c>
      <c r="AL19" s="154"/>
      <c r="AM19" s="155"/>
      <c r="AN19" s="154"/>
      <c r="AO19" s="155"/>
      <c r="AP19" s="154"/>
      <c r="AQ19" s="155"/>
      <c r="AR19" s="154"/>
      <c r="AS19" s="155"/>
      <c r="AT19" s="89">
        <v>9</v>
      </c>
      <c r="AX19" s="19"/>
      <c r="AY19" s="19"/>
      <c r="AZ19" s="19"/>
    </row>
    <row r="20" spans="1:52" s="59" customFormat="1" ht="20.25" customHeight="1" x14ac:dyDescent="0.35">
      <c r="A20" s="89">
        <f t="shared" si="0"/>
        <v>11</v>
      </c>
      <c r="B20" s="548" t="s">
        <v>268</v>
      </c>
      <c r="C20" s="543">
        <v>2013</v>
      </c>
      <c r="D20" s="549" t="s">
        <v>126</v>
      </c>
      <c r="E20" s="33">
        <f t="shared" si="1"/>
        <v>110.5</v>
      </c>
      <c r="F20" s="216">
        <v>53</v>
      </c>
      <c r="G20" s="155">
        <v>13.5</v>
      </c>
      <c r="H20" s="216"/>
      <c r="I20" s="434"/>
      <c r="J20" s="216">
        <v>48</v>
      </c>
      <c r="K20" s="155">
        <v>15</v>
      </c>
      <c r="L20" s="154"/>
      <c r="M20" s="155"/>
      <c r="N20" s="154">
        <v>51</v>
      </c>
      <c r="O20" s="155">
        <v>10</v>
      </c>
      <c r="P20" s="154"/>
      <c r="Q20" s="155"/>
      <c r="R20" s="154"/>
      <c r="S20" s="490"/>
      <c r="T20" s="154"/>
      <c r="U20" s="155"/>
      <c r="V20" s="154"/>
      <c r="W20" s="155"/>
      <c r="X20" s="154">
        <v>45</v>
      </c>
      <c r="Y20" s="155">
        <v>60</v>
      </c>
      <c r="Z20" s="154"/>
      <c r="AA20" s="155"/>
      <c r="AB20" s="154"/>
      <c r="AC20" s="155"/>
      <c r="AD20" s="154"/>
      <c r="AE20" s="662"/>
      <c r="AF20" s="154"/>
      <c r="AG20" s="155"/>
      <c r="AH20" s="154"/>
      <c r="AI20" s="155"/>
      <c r="AJ20" s="154"/>
      <c r="AK20" s="155"/>
      <c r="AL20" s="154"/>
      <c r="AM20" s="155"/>
      <c r="AN20" s="154">
        <v>55</v>
      </c>
      <c r="AO20" s="155">
        <v>12</v>
      </c>
      <c r="AP20" s="154"/>
      <c r="AQ20" s="155"/>
      <c r="AR20" s="154"/>
      <c r="AS20" s="155"/>
      <c r="AT20" s="89">
        <v>10</v>
      </c>
      <c r="AW20" s="20"/>
      <c r="AX20" s="19"/>
      <c r="AY20" s="19"/>
      <c r="AZ20" s="19"/>
    </row>
    <row r="21" spans="1:52" s="59" customFormat="1" ht="20.25" customHeight="1" x14ac:dyDescent="0.35">
      <c r="A21" s="89">
        <f t="shared" si="0"/>
        <v>12</v>
      </c>
      <c r="B21" s="612" t="s">
        <v>621</v>
      </c>
      <c r="C21" s="61"/>
      <c r="D21" s="433"/>
      <c r="E21" s="33">
        <f t="shared" si="1"/>
        <v>100</v>
      </c>
      <c r="F21" s="216"/>
      <c r="G21" s="155"/>
      <c r="H21" s="216"/>
      <c r="I21" s="155"/>
      <c r="J21" s="216"/>
      <c r="K21" s="155"/>
      <c r="L21" s="154"/>
      <c r="M21" s="155"/>
      <c r="N21" s="154"/>
      <c r="O21" s="155"/>
      <c r="P21" s="154"/>
      <c r="Q21" s="155"/>
      <c r="R21" s="154"/>
      <c r="S21" s="155"/>
      <c r="T21" s="154"/>
      <c r="U21" s="155"/>
      <c r="V21" s="154"/>
      <c r="W21" s="155"/>
      <c r="X21" s="154"/>
      <c r="Y21" s="158"/>
      <c r="Z21" s="154"/>
      <c r="AA21" s="155"/>
      <c r="AB21" s="154"/>
      <c r="AC21" s="155"/>
      <c r="AD21" s="154"/>
      <c r="AE21" s="662"/>
      <c r="AF21" s="154"/>
      <c r="AG21" s="155"/>
      <c r="AH21" s="154"/>
      <c r="AI21" s="155"/>
      <c r="AJ21" s="154"/>
      <c r="AK21" s="155"/>
      <c r="AL21" s="154"/>
      <c r="AM21" s="155"/>
      <c r="AN21" s="154"/>
      <c r="AO21" s="155"/>
      <c r="AP21" s="154"/>
      <c r="AQ21" s="155"/>
      <c r="AR21" s="154">
        <v>35</v>
      </c>
      <c r="AS21" s="155">
        <v>100</v>
      </c>
      <c r="AT21" s="89">
        <v>11</v>
      </c>
      <c r="AX21" s="19"/>
      <c r="AY21" s="19"/>
      <c r="AZ21" s="19"/>
    </row>
    <row r="22" spans="1:52" s="59" customFormat="1" ht="20.25" customHeight="1" x14ac:dyDescent="0.35">
      <c r="A22" s="89">
        <f t="shared" si="0"/>
        <v>13</v>
      </c>
      <c r="B22" s="457" t="s">
        <v>421</v>
      </c>
      <c r="C22" s="108">
        <v>2013</v>
      </c>
      <c r="D22" s="401" t="s">
        <v>133</v>
      </c>
      <c r="E22" s="33">
        <f t="shared" si="1"/>
        <v>95.5</v>
      </c>
      <c r="F22" s="216"/>
      <c r="G22" s="434"/>
      <c r="H22" s="216"/>
      <c r="I22" s="155"/>
      <c r="J22" s="216"/>
      <c r="K22" s="155"/>
      <c r="L22" s="154">
        <v>62</v>
      </c>
      <c r="M22" s="155">
        <v>8</v>
      </c>
      <c r="N22" s="154">
        <v>63</v>
      </c>
      <c r="O22" s="155">
        <v>3</v>
      </c>
      <c r="P22" s="154"/>
      <c r="Q22" s="155"/>
      <c r="R22" s="154">
        <v>61</v>
      </c>
      <c r="S22" s="155">
        <v>8</v>
      </c>
      <c r="T22" s="154"/>
      <c r="U22" s="490"/>
      <c r="V22" s="154">
        <v>59</v>
      </c>
      <c r="W22" s="155">
        <v>8</v>
      </c>
      <c r="X22" s="154"/>
      <c r="Y22" s="155"/>
      <c r="Z22" s="154">
        <v>56</v>
      </c>
      <c r="AA22" s="155">
        <v>13.5</v>
      </c>
      <c r="AB22" s="154">
        <v>58</v>
      </c>
      <c r="AC22" s="155">
        <v>10</v>
      </c>
      <c r="AD22" s="154">
        <v>53</v>
      </c>
      <c r="AE22" s="155">
        <v>12</v>
      </c>
      <c r="AF22" s="154">
        <v>55</v>
      </c>
      <c r="AG22" s="155">
        <v>20</v>
      </c>
      <c r="AH22" s="154"/>
      <c r="AI22" s="662"/>
      <c r="AJ22" s="154">
        <v>62</v>
      </c>
      <c r="AK22" s="155">
        <v>8</v>
      </c>
      <c r="AL22" s="154"/>
      <c r="AM22" s="155"/>
      <c r="AN22" s="154"/>
      <c r="AO22" s="155"/>
      <c r="AP22" s="154"/>
      <c r="AQ22" s="155"/>
      <c r="AR22" s="154">
        <v>58</v>
      </c>
      <c r="AS22" s="155">
        <v>5</v>
      </c>
      <c r="AT22" s="89"/>
    </row>
    <row r="23" spans="1:52" s="59" customFormat="1" ht="20.25" customHeight="1" x14ac:dyDescent="0.35">
      <c r="A23" s="89">
        <f t="shared" si="0"/>
        <v>14</v>
      </c>
      <c r="B23" s="548" t="s">
        <v>250</v>
      </c>
      <c r="C23" s="543">
        <v>2012</v>
      </c>
      <c r="D23" s="549" t="s">
        <v>180</v>
      </c>
      <c r="E23" s="33">
        <f t="shared" si="1"/>
        <v>88</v>
      </c>
      <c r="F23" s="216">
        <v>63</v>
      </c>
      <c r="G23" s="155">
        <v>2</v>
      </c>
      <c r="H23" s="216"/>
      <c r="I23" s="434"/>
      <c r="J23" s="216">
        <v>55</v>
      </c>
      <c r="K23" s="155">
        <v>3.5</v>
      </c>
      <c r="L23" s="154">
        <v>63</v>
      </c>
      <c r="M23" s="155">
        <v>6</v>
      </c>
      <c r="N23" s="154">
        <v>60</v>
      </c>
      <c r="O23" s="155">
        <v>4</v>
      </c>
      <c r="P23" s="154"/>
      <c r="Q23" s="155"/>
      <c r="R23" s="154">
        <v>60</v>
      </c>
      <c r="S23" s="155">
        <v>12</v>
      </c>
      <c r="T23" s="154">
        <v>65</v>
      </c>
      <c r="U23" s="155">
        <v>6</v>
      </c>
      <c r="V23" s="154"/>
      <c r="W23" s="490"/>
      <c r="X23" s="154"/>
      <c r="Y23" s="155"/>
      <c r="Z23" s="154"/>
      <c r="AA23" s="155"/>
      <c r="AB23" s="154"/>
      <c r="AC23" s="155"/>
      <c r="AD23" s="154">
        <v>60</v>
      </c>
      <c r="AE23" s="155">
        <v>3.5</v>
      </c>
      <c r="AF23" s="154">
        <v>64</v>
      </c>
      <c r="AG23" s="155">
        <v>10</v>
      </c>
      <c r="AH23" s="154"/>
      <c r="AI23" s="662"/>
      <c r="AJ23" s="154"/>
      <c r="AK23" s="155"/>
      <c r="AL23" s="154">
        <v>63</v>
      </c>
      <c r="AM23" s="155">
        <v>15</v>
      </c>
      <c r="AN23" s="154">
        <v>49</v>
      </c>
      <c r="AO23" s="155">
        <v>25</v>
      </c>
      <c r="AP23" s="154"/>
      <c r="AQ23" s="155"/>
      <c r="AR23" s="154">
        <v>64</v>
      </c>
      <c r="AS23" s="155">
        <v>1</v>
      </c>
      <c r="AT23" s="89">
        <v>12</v>
      </c>
      <c r="AU23" s="442" t="s">
        <v>184</v>
      </c>
      <c r="AV23" s="386" t="s">
        <v>185</v>
      </c>
      <c r="AX23" s="19"/>
      <c r="AY23" s="19"/>
      <c r="AZ23" s="19"/>
    </row>
    <row r="24" spans="1:52" s="59" customFormat="1" ht="20.25" customHeight="1" x14ac:dyDescent="0.35">
      <c r="A24" s="89">
        <f t="shared" si="0"/>
        <v>15</v>
      </c>
      <c r="B24" s="548" t="s">
        <v>490</v>
      </c>
      <c r="C24" s="543">
        <v>2013</v>
      </c>
      <c r="D24" s="553" t="s">
        <v>127</v>
      </c>
      <c r="E24" s="33">
        <f t="shared" si="1"/>
        <v>80</v>
      </c>
      <c r="F24" s="216"/>
      <c r="G24" s="155"/>
      <c r="H24" s="216"/>
      <c r="I24" s="155"/>
      <c r="J24" s="216"/>
      <c r="K24" s="155"/>
      <c r="L24" s="154"/>
      <c r="M24" s="155"/>
      <c r="N24" s="154"/>
      <c r="O24" s="155"/>
      <c r="P24" s="154"/>
      <c r="Q24" s="155"/>
      <c r="R24" s="154"/>
      <c r="S24" s="490"/>
      <c r="T24" s="154"/>
      <c r="U24" s="155"/>
      <c r="V24" s="154">
        <v>52</v>
      </c>
      <c r="W24" s="155">
        <v>40</v>
      </c>
      <c r="X24" s="154"/>
      <c r="Y24" s="155"/>
      <c r="Z24" s="154"/>
      <c r="AA24" s="155"/>
      <c r="AB24" s="154"/>
      <c r="AC24" s="155"/>
      <c r="AD24" s="154"/>
      <c r="AE24" s="662"/>
      <c r="AF24" s="154"/>
      <c r="AG24" s="155"/>
      <c r="AH24" s="154"/>
      <c r="AI24" s="155"/>
      <c r="AJ24" s="154"/>
      <c r="AK24" s="155"/>
      <c r="AL24" s="154">
        <v>61</v>
      </c>
      <c r="AM24" s="155">
        <v>20</v>
      </c>
      <c r="AN24" s="154">
        <v>54</v>
      </c>
      <c r="AO24" s="155">
        <v>15</v>
      </c>
      <c r="AP24" s="154"/>
      <c r="AQ24" s="155"/>
      <c r="AR24" s="154">
        <v>58</v>
      </c>
      <c r="AS24" s="155">
        <v>5</v>
      </c>
      <c r="AT24" s="89">
        <v>13</v>
      </c>
      <c r="AU24" s="443">
        <v>1</v>
      </c>
      <c r="AV24" s="373">
        <v>100</v>
      </c>
      <c r="AX24" s="19"/>
      <c r="AY24" s="19"/>
      <c r="AZ24" s="19"/>
    </row>
    <row r="25" spans="1:52" s="59" customFormat="1" ht="20.25" customHeight="1" x14ac:dyDescent="0.35">
      <c r="A25" s="89">
        <f t="shared" si="0"/>
        <v>16</v>
      </c>
      <c r="B25" s="446" t="s">
        <v>462</v>
      </c>
      <c r="C25" s="61">
        <v>2012</v>
      </c>
      <c r="D25" s="447" t="s">
        <v>463</v>
      </c>
      <c r="E25" s="33">
        <f t="shared" si="1"/>
        <v>75.5</v>
      </c>
      <c r="F25" s="216"/>
      <c r="G25" s="155"/>
      <c r="H25" s="216"/>
      <c r="I25" s="155"/>
      <c r="J25" s="216"/>
      <c r="K25" s="155"/>
      <c r="L25" s="154"/>
      <c r="M25" s="155"/>
      <c r="N25" s="154"/>
      <c r="O25" s="155"/>
      <c r="P25" s="154"/>
      <c r="Q25" s="155"/>
      <c r="R25" s="154">
        <v>55</v>
      </c>
      <c r="S25" s="155">
        <v>15</v>
      </c>
      <c r="T25" s="154">
        <v>53</v>
      </c>
      <c r="U25" s="155">
        <v>20</v>
      </c>
      <c r="V25" s="154">
        <v>58</v>
      </c>
      <c r="W25" s="155">
        <v>10</v>
      </c>
      <c r="X25" s="154">
        <v>57</v>
      </c>
      <c r="Y25" s="155">
        <v>9</v>
      </c>
      <c r="Z25" s="154">
        <v>56</v>
      </c>
      <c r="AA25" s="155">
        <v>13.5</v>
      </c>
      <c r="AB25" s="154">
        <v>59</v>
      </c>
      <c r="AC25" s="490">
        <v>8</v>
      </c>
      <c r="AD25" s="154"/>
      <c r="AE25" s="662"/>
      <c r="AF25" s="154"/>
      <c r="AG25" s="155"/>
      <c r="AH25" s="154"/>
      <c r="AI25" s="155"/>
      <c r="AJ25" s="154"/>
      <c r="AK25" s="155"/>
      <c r="AL25" s="154"/>
      <c r="AM25" s="155"/>
      <c r="AN25" s="154"/>
      <c r="AO25" s="155"/>
      <c r="AP25" s="154"/>
      <c r="AQ25" s="155"/>
      <c r="AR25" s="154"/>
      <c r="AS25" s="155"/>
      <c r="AT25" s="89">
        <v>14</v>
      </c>
      <c r="AU25" s="444">
        <f t="shared" ref="AU25:AU37" si="2">AU24+1</f>
        <v>2</v>
      </c>
      <c r="AV25" s="388">
        <v>70</v>
      </c>
      <c r="AX25" s="19"/>
      <c r="AY25" s="19"/>
      <c r="AZ25" s="19"/>
    </row>
    <row r="26" spans="1:52" s="59" customFormat="1" ht="20.25" customHeight="1" x14ac:dyDescent="0.35">
      <c r="A26" s="89">
        <f t="shared" si="0"/>
        <v>17</v>
      </c>
      <c r="B26" s="109" t="s">
        <v>206</v>
      </c>
      <c r="C26" s="61">
        <v>2013</v>
      </c>
      <c r="D26" s="27" t="s">
        <v>207</v>
      </c>
      <c r="E26" s="33">
        <f t="shared" si="1"/>
        <v>68.33</v>
      </c>
      <c r="F26" s="216">
        <v>51</v>
      </c>
      <c r="G26" s="155">
        <v>20</v>
      </c>
      <c r="H26" s="216">
        <v>54</v>
      </c>
      <c r="I26" s="155">
        <v>6</v>
      </c>
      <c r="J26" s="216">
        <v>44</v>
      </c>
      <c r="K26" s="155">
        <v>30</v>
      </c>
      <c r="L26" s="154"/>
      <c r="M26" s="434"/>
      <c r="N26" s="154"/>
      <c r="O26" s="155"/>
      <c r="P26" s="154">
        <v>53</v>
      </c>
      <c r="Q26" s="155">
        <v>12.33</v>
      </c>
      <c r="R26" s="154"/>
      <c r="S26" s="490"/>
      <c r="T26" s="154"/>
      <c r="U26" s="155"/>
      <c r="V26" s="154"/>
      <c r="W26" s="155"/>
      <c r="X26" s="154"/>
      <c r="Y26" s="155"/>
      <c r="Z26" s="154"/>
      <c r="AA26" s="155"/>
      <c r="AB26" s="154"/>
      <c r="AC26" s="155"/>
      <c r="AD26" s="154"/>
      <c r="AE26" s="662"/>
      <c r="AF26" s="154"/>
      <c r="AG26" s="155"/>
      <c r="AH26" s="154"/>
      <c r="AI26" s="155"/>
      <c r="AJ26" s="154"/>
      <c r="AK26" s="155"/>
      <c r="AL26" s="154"/>
      <c r="AM26" s="155"/>
      <c r="AN26" s="154"/>
      <c r="AO26" s="155"/>
      <c r="AP26" s="154"/>
      <c r="AQ26" s="155"/>
      <c r="AR26" s="154"/>
      <c r="AS26" s="155"/>
      <c r="AT26" s="89">
        <v>15</v>
      </c>
      <c r="AU26" s="443">
        <f t="shared" si="2"/>
        <v>3</v>
      </c>
      <c r="AV26" s="373">
        <v>50</v>
      </c>
      <c r="AW26" s="20"/>
      <c r="AX26" s="19"/>
      <c r="AY26" s="19"/>
      <c r="AZ26" s="19"/>
    </row>
    <row r="27" spans="1:52" s="59" customFormat="1" ht="20.25" customHeight="1" x14ac:dyDescent="0.35">
      <c r="A27" s="89">
        <f t="shared" si="0"/>
        <v>18</v>
      </c>
      <c r="B27" s="464" t="s">
        <v>409</v>
      </c>
      <c r="C27" s="61">
        <v>2013</v>
      </c>
      <c r="D27" s="345" t="s">
        <v>239</v>
      </c>
      <c r="E27" s="33">
        <f t="shared" si="1"/>
        <v>66</v>
      </c>
      <c r="F27" s="216"/>
      <c r="G27" s="434"/>
      <c r="H27" s="216"/>
      <c r="I27" s="155"/>
      <c r="J27" s="216">
        <v>53</v>
      </c>
      <c r="K27" s="155">
        <v>6</v>
      </c>
      <c r="L27" s="154">
        <v>58</v>
      </c>
      <c r="M27" s="155">
        <v>10</v>
      </c>
      <c r="N27" s="154">
        <v>47</v>
      </c>
      <c r="O27" s="155">
        <v>25</v>
      </c>
      <c r="P27" s="154">
        <v>58</v>
      </c>
      <c r="Q27" s="155">
        <v>6</v>
      </c>
      <c r="R27" s="154"/>
      <c r="S27" s="490"/>
      <c r="T27" s="154">
        <v>59</v>
      </c>
      <c r="U27" s="155">
        <v>12</v>
      </c>
      <c r="V27" s="154"/>
      <c r="W27" s="155"/>
      <c r="X27" s="154"/>
      <c r="Y27" s="155"/>
      <c r="Z27" s="154"/>
      <c r="AA27" s="155"/>
      <c r="AB27" s="154">
        <v>61</v>
      </c>
      <c r="AC27" s="155">
        <v>6</v>
      </c>
      <c r="AD27" s="154"/>
      <c r="AE27" s="662"/>
      <c r="AF27" s="154"/>
      <c r="AG27" s="155"/>
      <c r="AH27" s="154">
        <v>63</v>
      </c>
      <c r="AI27" s="155">
        <v>1</v>
      </c>
      <c r="AJ27" s="154"/>
      <c r="AK27" s="155"/>
      <c r="AL27" s="154"/>
      <c r="AM27" s="155"/>
      <c r="AN27" s="154"/>
      <c r="AO27" s="155"/>
      <c r="AP27" s="154"/>
      <c r="AQ27" s="155"/>
      <c r="AR27" s="154"/>
      <c r="AS27" s="155"/>
      <c r="AT27" s="89">
        <v>16</v>
      </c>
      <c r="AU27" s="444">
        <f t="shared" si="2"/>
        <v>4</v>
      </c>
      <c r="AV27" s="388">
        <v>40</v>
      </c>
      <c r="AX27" s="19"/>
      <c r="AY27" s="19"/>
      <c r="AZ27" s="19"/>
    </row>
    <row r="28" spans="1:52" s="59" customFormat="1" ht="20.25" customHeight="1" x14ac:dyDescent="0.35">
      <c r="A28" s="89">
        <f t="shared" si="0"/>
        <v>19</v>
      </c>
      <c r="B28" s="458" t="s">
        <v>205</v>
      </c>
      <c r="C28" s="61">
        <v>2012</v>
      </c>
      <c r="D28" s="406" t="s">
        <v>127</v>
      </c>
      <c r="E28" s="33">
        <f t="shared" si="1"/>
        <v>50</v>
      </c>
      <c r="F28" s="216"/>
      <c r="G28" s="434"/>
      <c r="H28" s="216"/>
      <c r="I28" s="155"/>
      <c r="J28" s="216"/>
      <c r="K28" s="155"/>
      <c r="L28" s="154"/>
      <c r="M28" s="155"/>
      <c r="N28" s="154">
        <v>43</v>
      </c>
      <c r="O28" s="155">
        <v>50</v>
      </c>
      <c r="P28" s="154"/>
      <c r="Q28" s="155"/>
      <c r="R28" s="154"/>
      <c r="S28" s="490"/>
      <c r="T28" s="154"/>
      <c r="U28" s="155"/>
      <c r="V28" s="154"/>
      <c r="W28" s="155"/>
      <c r="X28" s="154"/>
      <c r="Y28" s="155"/>
      <c r="Z28" s="154"/>
      <c r="AA28" s="155"/>
      <c r="AB28" s="154"/>
      <c r="AC28" s="155"/>
      <c r="AD28" s="154"/>
      <c r="AE28" s="662"/>
      <c r="AF28" s="154"/>
      <c r="AG28" s="155"/>
      <c r="AH28" s="154"/>
      <c r="AI28" s="155"/>
      <c r="AJ28" s="154"/>
      <c r="AK28" s="155"/>
      <c r="AL28" s="154"/>
      <c r="AM28" s="155"/>
      <c r="AN28" s="154"/>
      <c r="AO28" s="155"/>
      <c r="AP28" s="154"/>
      <c r="AQ28" s="155"/>
      <c r="AR28" s="154"/>
      <c r="AS28" s="155"/>
      <c r="AT28" s="89">
        <v>17</v>
      </c>
      <c r="AU28" s="443">
        <f t="shared" si="2"/>
        <v>5</v>
      </c>
      <c r="AV28" s="373">
        <v>30</v>
      </c>
      <c r="AX28" s="19"/>
      <c r="AY28" s="19"/>
      <c r="AZ28" s="19"/>
    </row>
    <row r="29" spans="1:52" s="59" customFormat="1" ht="20.25" customHeight="1" x14ac:dyDescent="0.35">
      <c r="A29" s="89">
        <f t="shared" si="0"/>
        <v>20</v>
      </c>
      <c r="B29" s="219" t="s">
        <v>251</v>
      </c>
      <c r="C29" s="61">
        <v>2012</v>
      </c>
      <c r="D29" s="110" t="s">
        <v>252</v>
      </c>
      <c r="E29" s="33">
        <f t="shared" si="1"/>
        <v>50</v>
      </c>
      <c r="F29" s="216">
        <v>57</v>
      </c>
      <c r="G29" s="155">
        <v>4</v>
      </c>
      <c r="H29" s="216"/>
      <c r="I29" s="434"/>
      <c r="J29" s="216"/>
      <c r="K29" s="155"/>
      <c r="L29" s="154">
        <v>67</v>
      </c>
      <c r="M29" s="155">
        <v>4</v>
      </c>
      <c r="N29" s="154"/>
      <c r="O29" s="155"/>
      <c r="P29" s="154"/>
      <c r="Q29" s="155"/>
      <c r="R29" s="154"/>
      <c r="S29" s="490"/>
      <c r="T29" s="154"/>
      <c r="U29" s="155"/>
      <c r="V29" s="154"/>
      <c r="W29" s="155"/>
      <c r="X29" s="154"/>
      <c r="Y29" s="158"/>
      <c r="Z29" s="154"/>
      <c r="AA29" s="155"/>
      <c r="AB29" s="154"/>
      <c r="AC29" s="155"/>
      <c r="AD29" s="154">
        <v>56</v>
      </c>
      <c r="AE29" s="155">
        <v>9</v>
      </c>
      <c r="AF29" s="154"/>
      <c r="AG29" s="662"/>
      <c r="AH29" s="154"/>
      <c r="AI29" s="155"/>
      <c r="AJ29" s="154">
        <v>59</v>
      </c>
      <c r="AK29" s="155">
        <v>10</v>
      </c>
      <c r="AL29" s="154"/>
      <c r="AM29" s="155"/>
      <c r="AN29" s="154"/>
      <c r="AO29" s="155"/>
      <c r="AP29" s="154">
        <v>62</v>
      </c>
      <c r="AQ29" s="155">
        <v>20</v>
      </c>
      <c r="AR29" s="154">
        <v>59</v>
      </c>
      <c r="AS29" s="155">
        <v>3</v>
      </c>
      <c r="AT29" s="89">
        <v>18</v>
      </c>
      <c r="AU29" s="444">
        <f t="shared" si="2"/>
        <v>6</v>
      </c>
      <c r="AV29" s="388">
        <v>20</v>
      </c>
      <c r="AX29" s="19"/>
      <c r="AY29" s="19"/>
      <c r="AZ29" s="19"/>
    </row>
    <row r="30" spans="1:52" s="59" customFormat="1" ht="20.25" customHeight="1" x14ac:dyDescent="0.35">
      <c r="A30" s="89">
        <f t="shared" si="0"/>
        <v>21</v>
      </c>
      <c r="B30" s="219" t="s">
        <v>313</v>
      </c>
      <c r="C30" s="61">
        <v>2013</v>
      </c>
      <c r="D30" s="110" t="s">
        <v>314</v>
      </c>
      <c r="E30" s="33">
        <f t="shared" si="1"/>
        <v>45</v>
      </c>
      <c r="F30" s="216"/>
      <c r="G30" s="434"/>
      <c r="H30" s="216">
        <v>50</v>
      </c>
      <c r="I30" s="155">
        <v>45</v>
      </c>
      <c r="J30" s="216"/>
      <c r="K30" s="155"/>
      <c r="L30" s="154"/>
      <c r="M30" s="155"/>
      <c r="N30" s="154"/>
      <c r="O30" s="155"/>
      <c r="P30" s="154"/>
      <c r="Q30" s="155"/>
      <c r="R30" s="154"/>
      <c r="S30" s="490"/>
      <c r="T30" s="154"/>
      <c r="U30" s="155"/>
      <c r="V30" s="154"/>
      <c r="W30" s="155"/>
      <c r="X30" s="154"/>
      <c r="Y30" s="155"/>
      <c r="Z30" s="154"/>
      <c r="AA30" s="155"/>
      <c r="AB30" s="154"/>
      <c r="AC30" s="155"/>
      <c r="AD30" s="154"/>
      <c r="AE30" s="662"/>
      <c r="AF30" s="154"/>
      <c r="AG30" s="155"/>
      <c r="AH30" s="154"/>
      <c r="AI30" s="155"/>
      <c r="AJ30" s="154"/>
      <c r="AK30" s="155"/>
      <c r="AL30" s="154"/>
      <c r="AM30" s="155"/>
      <c r="AN30" s="154"/>
      <c r="AO30" s="155"/>
      <c r="AP30" s="154"/>
      <c r="AQ30" s="155"/>
      <c r="AR30" s="154"/>
      <c r="AS30" s="155"/>
      <c r="AT30" s="89">
        <v>19</v>
      </c>
      <c r="AU30" s="443">
        <f t="shared" si="2"/>
        <v>7</v>
      </c>
      <c r="AV30" s="373">
        <v>15</v>
      </c>
      <c r="AX30" s="19"/>
      <c r="AY30" s="19"/>
      <c r="AZ30" s="19"/>
    </row>
    <row r="31" spans="1:52" s="59" customFormat="1" ht="20.25" customHeight="1" x14ac:dyDescent="0.35">
      <c r="A31" s="89">
        <f t="shared" si="0"/>
        <v>22</v>
      </c>
      <c r="B31" s="465" t="s">
        <v>269</v>
      </c>
      <c r="C31" s="61">
        <v>2013</v>
      </c>
      <c r="D31" s="102" t="s">
        <v>207</v>
      </c>
      <c r="E31" s="33">
        <f t="shared" si="1"/>
        <v>42.16</v>
      </c>
      <c r="F31" s="216">
        <v>54</v>
      </c>
      <c r="G31" s="155">
        <v>9</v>
      </c>
      <c r="H31" s="216">
        <v>52</v>
      </c>
      <c r="I31" s="155">
        <v>15.66</v>
      </c>
      <c r="J31" s="154">
        <v>50</v>
      </c>
      <c r="K31" s="155">
        <v>12</v>
      </c>
      <c r="L31" s="154"/>
      <c r="M31" s="434"/>
      <c r="N31" s="154"/>
      <c r="O31" s="155"/>
      <c r="P31" s="154">
        <v>61</v>
      </c>
      <c r="Q31" s="155">
        <v>1.5</v>
      </c>
      <c r="R31" s="154"/>
      <c r="S31" s="490"/>
      <c r="T31" s="154"/>
      <c r="U31" s="155"/>
      <c r="V31" s="154"/>
      <c r="W31" s="155"/>
      <c r="X31" s="154"/>
      <c r="Y31" s="155"/>
      <c r="Z31" s="154"/>
      <c r="AA31" s="155"/>
      <c r="AB31" s="154"/>
      <c r="AC31" s="155"/>
      <c r="AD31" s="154"/>
      <c r="AE31" s="662"/>
      <c r="AF31" s="154"/>
      <c r="AG31" s="155"/>
      <c r="AH31" s="154">
        <v>60</v>
      </c>
      <c r="AI31" s="155">
        <v>4</v>
      </c>
      <c r="AJ31" s="154"/>
      <c r="AK31" s="155"/>
      <c r="AL31" s="154"/>
      <c r="AM31" s="155"/>
      <c r="AN31" s="154"/>
      <c r="AO31" s="155"/>
      <c r="AP31" s="154"/>
      <c r="AQ31" s="155"/>
      <c r="AR31" s="154"/>
      <c r="AS31" s="155"/>
      <c r="AT31" s="89">
        <v>20</v>
      </c>
      <c r="AU31" s="444">
        <f t="shared" si="2"/>
        <v>8</v>
      </c>
      <c r="AV31" s="388">
        <v>12</v>
      </c>
      <c r="AW31" s="20"/>
      <c r="AX31" s="19"/>
      <c r="AY31" s="19"/>
      <c r="AZ31" s="19"/>
    </row>
    <row r="32" spans="1:52" s="59" customFormat="1" ht="20.25" customHeight="1" x14ac:dyDescent="0.35">
      <c r="A32" s="89">
        <f t="shared" si="0"/>
        <v>23</v>
      </c>
      <c r="B32" s="465" t="s">
        <v>270</v>
      </c>
      <c r="C32" s="61">
        <v>2012</v>
      </c>
      <c r="D32" s="220" t="s">
        <v>207</v>
      </c>
      <c r="E32" s="33">
        <f t="shared" si="1"/>
        <v>35.33</v>
      </c>
      <c r="F32" s="216">
        <v>59</v>
      </c>
      <c r="G32" s="155">
        <v>3</v>
      </c>
      <c r="H32" s="216">
        <v>53</v>
      </c>
      <c r="I32" s="155">
        <v>10</v>
      </c>
      <c r="J32" s="154">
        <v>51</v>
      </c>
      <c r="K32" s="155">
        <v>10</v>
      </c>
      <c r="L32" s="154"/>
      <c r="M32" s="434"/>
      <c r="N32" s="154"/>
      <c r="O32" s="155"/>
      <c r="P32" s="154">
        <v>53</v>
      </c>
      <c r="Q32" s="155">
        <v>12.33</v>
      </c>
      <c r="R32" s="154"/>
      <c r="S32" s="490"/>
      <c r="T32" s="154"/>
      <c r="U32" s="155"/>
      <c r="V32" s="154"/>
      <c r="W32" s="155"/>
      <c r="X32" s="154"/>
      <c r="Y32" s="155"/>
      <c r="Z32" s="154"/>
      <c r="AA32" s="155"/>
      <c r="AB32" s="154"/>
      <c r="AC32" s="155"/>
      <c r="AD32" s="154"/>
      <c r="AE32" s="662"/>
      <c r="AF32" s="154"/>
      <c r="AG32" s="162"/>
      <c r="AH32" s="154"/>
      <c r="AI32" s="155"/>
      <c r="AJ32" s="154"/>
      <c r="AK32" s="155"/>
      <c r="AL32" s="154"/>
      <c r="AM32" s="155"/>
      <c r="AN32" s="154"/>
      <c r="AO32" s="155"/>
      <c r="AP32" s="154"/>
      <c r="AQ32" s="155"/>
      <c r="AR32" s="154"/>
      <c r="AS32" s="155"/>
      <c r="AT32" s="89">
        <v>21</v>
      </c>
      <c r="AU32" s="443">
        <f t="shared" si="2"/>
        <v>9</v>
      </c>
      <c r="AV32" s="373">
        <v>10</v>
      </c>
    </row>
    <row r="33" spans="1:48" s="59" customFormat="1" ht="20.25" customHeight="1" x14ac:dyDescent="0.35">
      <c r="A33" s="89">
        <f t="shared" si="0"/>
        <v>24</v>
      </c>
      <c r="B33" s="508" t="s">
        <v>527</v>
      </c>
      <c r="C33" s="61">
        <v>2013</v>
      </c>
      <c r="D33" s="507" t="s">
        <v>180</v>
      </c>
      <c r="E33" s="33">
        <f t="shared" si="1"/>
        <v>30</v>
      </c>
      <c r="F33" s="216"/>
      <c r="G33" s="434"/>
      <c r="H33" s="216"/>
      <c r="I33" s="155"/>
      <c r="J33" s="154"/>
      <c r="K33" s="155"/>
      <c r="L33" s="154"/>
      <c r="M33" s="155"/>
      <c r="N33" s="154"/>
      <c r="O33" s="155"/>
      <c r="P33" s="154"/>
      <c r="Q33" s="155"/>
      <c r="R33" s="154"/>
      <c r="S33" s="490"/>
      <c r="T33" s="154"/>
      <c r="U33" s="155"/>
      <c r="V33" s="154"/>
      <c r="W33" s="155"/>
      <c r="X33" s="154"/>
      <c r="Y33" s="158"/>
      <c r="Z33" s="154"/>
      <c r="AA33" s="155"/>
      <c r="AB33" s="154"/>
      <c r="AC33" s="155"/>
      <c r="AD33" s="154">
        <v>57</v>
      </c>
      <c r="AE33" s="155">
        <v>6</v>
      </c>
      <c r="AF33" s="154">
        <v>62</v>
      </c>
      <c r="AG33" s="162">
        <v>12</v>
      </c>
      <c r="AH33" s="154"/>
      <c r="AI33" s="662"/>
      <c r="AJ33" s="154"/>
      <c r="AK33" s="155"/>
      <c r="AL33" s="154">
        <v>70</v>
      </c>
      <c r="AM33" s="155">
        <v>10</v>
      </c>
      <c r="AN33" s="154"/>
      <c r="AO33" s="155"/>
      <c r="AP33" s="154"/>
      <c r="AQ33" s="155"/>
      <c r="AR33" s="154">
        <v>61</v>
      </c>
      <c r="AS33" s="155">
        <v>2</v>
      </c>
      <c r="AT33" s="89">
        <f t="shared" ref="AT33:AT45" si="3">A33</f>
        <v>24</v>
      </c>
      <c r="AU33" s="444">
        <f t="shared" si="2"/>
        <v>10</v>
      </c>
      <c r="AV33" s="388">
        <v>8</v>
      </c>
    </row>
    <row r="34" spans="1:48" s="59" customFormat="1" ht="20.25" customHeight="1" x14ac:dyDescent="0.35">
      <c r="A34" s="89">
        <f t="shared" si="0"/>
        <v>25</v>
      </c>
      <c r="B34" s="343" t="s">
        <v>395</v>
      </c>
      <c r="C34" s="61">
        <v>2012</v>
      </c>
      <c r="D34" s="341" t="s">
        <v>207</v>
      </c>
      <c r="E34" s="33">
        <f t="shared" si="1"/>
        <v>28</v>
      </c>
      <c r="F34" s="216"/>
      <c r="G34" s="434"/>
      <c r="H34" s="216">
        <v>55</v>
      </c>
      <c r="I34" s="155">
        <v>3</v>
      </c>
      <c r="J34" s="154"/>
      <c r="K34" s="155"/>
      <c r="L34" s="154"/>
      <c r="M34" s="155"/>
      <c r="N34" s="154"/>
      <c r="O34" s="155"/>
      <c r="P34" s="154">
        <v>51</v>
      </c>
      <c r="Q34" s="155">
        <v>25</v>
      </c>
      <c r="R34" s="154"/>
      <c r="S34" s="490"/>
      <c r="T34" s="154"/>
      <c r="U34" s="155"/>
      <c r="V34" s="154"/>
      <c r="W34" s="155"/>
      <c r="X34" s="154"/>
      <c r="Y34" s="155"/>
      <c r="Z34" s="154"/>
      <c r="AA34" s="155"/>
      <c r="AB34" s="154"/>
      <c r="AC34" s="155"/>
      <c r="AD34" s="154"/>
      <c r="AE34" s="662"/>
      <c r="AF34" s="154"/>
      <c r="AG34" s="162"/>
      <c r="AH34" s="154"/>
      <c r="AI34" s="155"/>
      <c r="AJ34" s="154"/>
      <c r="AK34" s="155"/>
      <c r="AL34" s="154"/>
      <c r="AM34" s="155"/>
      <c r="AN34" s="154"/>
      <c r="AO34" s="155"/>
      <c r="AP34" s="154"/>
      <c r="AQ34" s="155"/>
      <c r="AR34" s="154"/>
      <c r="AS34" s="155"/>
      <c r="AT34" s="89">
        <f t="shared" si="3"/>
        <v>25</v>
      </c>
      <c r="AU34" s="443">
        <f t="shared" si="2"/>
        <v>11</v>
      </c>
      <c r="AV34" s="373">
        <v>6</v>
      </c>
    </row>
    <row r="35" spans="1:48" s="59" customFormat="1" ht="20.25" customHeight="1" x14ac:dyDescent="0.35">
      <c r="A35" s="89">
        <f t="shared" si="0"/>
        <v>26</v>
      </c>
      <c r="B35" s="295" t="s">
        <v>348</v>
      </c>
      <c r="C35" s="61">
        <v>2012</v>
      </c>
      <c r="D35" s="292" t="s">
        <v>209</v>
      </c>
      <c r="E35" s="33">
        <f t="shared" si="1"/>
        <v>27</v>
      </c>
      <c r="F35" s="216">
        <v>53</v>
      </c>
      <c r="G35" s="155">
        <v>13.5</v>
      </c>
      <c r="H35" s="216"/>
      <c r="I35" s="434"/>
      <c r="J35" s="154"/>
      <c r="K35" s="155"/>
      <c r="L35" s="154"/>
      <c r="M35" s="155"/>
      <c r="N35" s="154"/>
      <c r="O35" s="155"/>
      <c r="P35" s="154"/>
      <c r="Q35" s="155"/>
      <c r="R35" s="154"/>
      <c r="S35" s="490"/>
      <c r="T35" s="154"/>
      <c r="U35" s="155"/>
      <c r="V35" s="154"/>
      <c r="W35" s="155"/>
      <c r="X35" s="154"/>
      <c r="Y35" s="158"/>
      <c r="Z35" s="154"/>
      <c r="AA35" s="155"/>
      <c r="AB35" s="154">
        <v>49</v>
      </c>
      <c r="AC35" s="155">
        <v>13.5</v>
      </c>
      <c r="AD35" s="154"/>
      <c r="AE35" s="662"/>
      <c r="AF35" s="154"/>
      <c r="AG35" s="162"/>
      <c r="AH35" s="154"/>
      <c r="AI35" s="155"/>
      <c r="AJ35" s="154"/>
      <c r="AK35" s="155"/>
      <c r="AL35" s="154"/>
      <c r="AM35" s="155"/>
      <c r="AN35" s="154"/>
      <c r="AO35" s="155"/>
      <c r="AP35" s="154"/>
      <c r="AQ35" s="155"/>
      <c r="AR35" s="154"/>
      <c r="AS35" s="155"/>
      <c r="AT35" s="89">
        <f t="shared" si="3"/>
        <v>26</v>
      </c>
      <c r="AU35" s="444">
        <f t="shared" si="2"/>
        <v>12</v>
      </c>
      <c r="AV35" s="388">
        <v>4</v>
      </c>
    </row>
    <row r="36" spans="1:48" s="59" customFormat="1" ht="20.25" customHeight="1" x14ac:dyDescent="0.35">
      <c r="A36" s="89">
        <f t="shared" si="0"/>
        <v>27</v>
      </c>
      <c r="B36" s="435" t="s">
        <v>447</v>
      </c>
      <c r="C36" s="108">
        <v>2012</v>
      </c>
      <c r="D36" s="433" t="s">
        <v>191</v>
      </c>
      <c r="E36" s="33">
        <f t="shared" si="1"/>
        <v>27</v>
      </c>
      <c r="F36" s="216"/>
      <c r="G36" s="434"/>
      <c r="H36" s="216"/>
      <c r="I36" s="155"/>
      <c r="J36" s="154"/>
      <c r="K36" s="155"/>
      <c r="L36" s="154"/>
      <c r="M36" s="155"/>
      <c r="N36" s="154"/>
      <c r="O36" s="155"/>
      <c r="P36" s="154">
        <v>60</v>
      </c>
      <c r="Q36" s="155">
        <v>3</v>
      </c>
      <c r="R36" s="154">
        <v>52</v>
      </c>
      <c r="S36" s="155">
        <v>20</v>
      </c>
      <c r="T36" s="154">
        <v>66</v>
      </c>
      <c r="U36" s="155">
        <v>4</v>
      </c>
      <c r="V36" s="154"/>
      <c r="W36" s="490"/>
      <c r="X36" s="154"/>
      <c r="Y36" s="155"/>
      <c r="Z36" s="154"/>
      <c r="AA36" s="155"/>
      <c r="AB36" s="154"/>
      <c r="AC36" s="155"/>
      <c r="AD36" s="154"/>
      <c r="AE36" s="662"/>
      <c r="AF36" s="154"/>
      <c r="AG36" s="162"/>
      <c r="AH36" s="154"/>
      <c r="AI36" s="155"/>
      <c r="AJ36" s="154"/>
      <c r="AK36" s="155"/>
      <c r="AL36" s="154"/>
      <c r="AM36" s="155"/>
      <c r="AN36" s="154"/>
      <c r="AO36" s="155"/>
      <c r="AP36" s="154"/>
      <c r="AQ36" s="155"/>
      <c r="AR36" s="154"/>
      <c r="AS36" s="155"/>
      <c r="AT36" s="89">
        <f t="shared" si="3"/>
        <v>27</v>
      </c>
      <c r="AU36" s="443">
        <f t="shared" si="2"/>
        <v>13</v>
      </c>
      <c r="AV36" s="373">
        <v>3</v>
      </c>
    </row>
    <row r="37" spans="1:48" s="59" customFormat="1" ht="20.25" customHeight="1" x14ac:dyDescent="0.35">
      <c r="A37" s="89">
        <f t="shared" si="0"/>
        <v>28</v>
      </c>
      <c r="B37" s="469" t="s">
        <v>499</v>
      </c>
      <c r="C37" s="61">
        <v>2013</v>
      </c>
      <c r="D37" s="467" t="s">
        <v>193</v>
      </c>
      <c r="E37" s="33">
        <f t="shared" si="1"/>
        <v>25</v>
      </c>
      <c r="F37" s="216"/>
      <c r="G37" s="434"/>
      <c r="H37" s="216"/>
      <c r="I37" s="155"/>
      <c r="J37" s="154"/>
      <c r="K37" s="155"/>
      <c r="L37" s="154"/>
      <c r="M37" s="155"/>
      <c r="N37" s="154"/>
      <c r="O37" s="473"/>
      <c r="P37" s="154"/>
      <c r="Q37" s="155"/>
      <c r="R37" s="154"/>
      <c r="S37" s="490"/>
      <c r="T37" s="154"/>
      <c r="U37" s="155"/>
      <c r="V37" s="154"/>
      <c r="W37" s="155"/>
      <c r="X37" s="154">
        <v>55</v>
      </c>
      <c r="Y37" s="155">
        <v>15</v>
      </c>
      <c r="Z37" s="154"/>
      <c r="AA37" s="155"/>
      <c r="AB37" s="154"/>
      <c r="AC37" s="155"/>
      <c r="AD37" s="154"/>
      <c r="AE37" s="662"/>
      <c r="AF37" s="154"/>
      <c r="AG37" s="162"/>
      <c r="AH37" s="154">
        <v>52</v>
      </c>
      <c r="AI37" s="155">
        <v>10</v>
      </c>
      <c r="AJ37" s="154"/>
      <c r="AK37" s="155"/>
      <c r="AL37" s="154"/>
      <c r="AM37" s="155"/>
      <c r="AN37" s="154"/>
      <c r="AO37" s="155"/>
      <c r="AP37" s="154"/>
      <c r="AQ37" s="155"/>
      <c r="AR37" s="154"/>
      <c r="AS37" s="155"/>
      <c r="AT37" s="89">
        <f t="shared" si="3"/>
        <v>28</v>
      </c>
      <c r="AU37" s="444">
        <f t="shared" si="2"/>
        <v>14</v>
      </c>
      <c r="AV37" s="388">
        <v>2</v>
      </c>
    </row>
    <row r="38" spans="1:48" s="59" customFormat="1" ht="20.25" customHeight="1" x14ac:dyDescent="0.35">
      <c r="A38" s="89">
        <f t="shared" si="0"/>
        <v>29</v>
      </c>
      <c r="B38" s="475" t="s">
        <v>505</v>
      </c>
      <c r="C38" s="61">
        <v>2012</v>
      </c>
      <c r="D38" s="476" t="s">
        <v>506</v>
      </c>
      <c r="E38" s="33">
        <f t="shared" si="1"/>
        <v>20</v>
      </c>
      <c r="F38" s="216"/>
      <c r="G38" s="434"/>
      <c r="H38" s="216"/>
      <c r="I38" s="155"/>
      <c r="J38" s="154"/>
      <c r="K38" s="155"/>
      <c r="L38" s="154"/>
      <c r="M38" s="155"/>
      <c r="N38" s="154"/>
      <c r="O38" s="473"/>
      <c r="P38" s="154"/>
      <c r="Q38" s="155"/>
      <c r="R38" s="154"/>
      <c r="S38" s="490"/>
      <c r="T38" s="154"/>
      <c r="U38" s="155"/>
      <c r="V38" s="154"/>
      <c r="W38" s="155"/>
      <c r="X38" s="154"/>
      <c r="Y38" s="155"/>
      <c r="Z38" s="154">
        <v>51</v>
      </c>
      <c r="AA38" s="155">
        <v>20</v>
      </c>
      <c r="AB38" s="154"/>
      <c r="AC38" s="155"/>
      <c r="AD38" s="154"/>
      <c r="AE38" s="662"/>
      <c r="AF38" s="154"/>
      <c r="AG38" s="162"/>
      <c r="AH38" s="154"/>
      <c r="AI38" s="155"/>
      <c r="AJ38" s="154"/>
      <c r="AK38" s="155"/>
      <c r="AL38" s="154"/>
      <c r="AM38" s="155"/>
      <c r="AN38" s="154"/>
      <c r="AO38" s="155"/>
      <c r="AP38" s="154"/>
      <c r="AQ38" s="155"/>
      <c r="AR38" s="154"/>
      <c r="AS38" s="155"/>
      <c r="AT38" s="89">
        <f t="shared" si="3"/>
        <v>29</v>
      </c>
      <c r="AU38" s="443">
        <v>15</v>
      </c>
      <c r="AV38" s="373">
        <v>1</v>
      </c>
    </row>
    <row r="39" spans="1:48" s="59" customFormat="1" ht="20.25" customHeight="1" x14ac:dyDescent="0.35">
      <c r="A39" s="89">
        <f t="shared" si="0"/>
        <v>30</v>
      </c>
      <c r="B39" s="451" t="s">
        <v>481</v>
      </c>
      <c r="C39" s="61">
        <v>2013</v>
      </c>
      <c r="D39" s="453" t="s">
        <v>127</v>
      </c>
      <c r="E39" s="33">
        <f t="shared" si="1"/>
        <v>16</v>
      </c>
      <c r="F39" s="216"/>
      <c r="G39" s="434"/>
      <c r="H39" s="216"/>
      <c r="I39" s="155"/>
      <c r="J39" s="154"/>
      <c r="K39" s="155"/>
      <c r="L39" s="154"/>
      <c r="M39" s="155"/>
      <c r="N39" s="154"/>
      <c r="O39" s="155"/>
      <c r="P39" s="154"/>
      <c r="Q39" s="155"/>
      <c r="R39" s="154"/>
      <c r="S39" s="490"/>
      <c r="T39" s="154">
        <v>60</v>
      </c>
      <c r="U39" s="155">
        <v>10</v>
      </c>
      <c r="V39" s="154">
        <v>60</v>
      </c>
      <c r="W39" s="155">
        <v>6</v>
      </c>
      <c r="X39" s="154"/>
      <c r="Y39" s="158"/>
      <c r="Z39" s="154"/>
      <c r="AA39" s="155"/>
      <c r="AB39" s="154"/>
      <c r="AC39" s="155"/>
      <c r="AD39" s="154"/>
      <c r="AE39" s="662"/>
      <c r="AF39" s="154"/>
      <c r="AG39" s="162"/>
      <c r="AH39" s="154"/>
      <c r="AI39" s="155"/>
      <c r="AJ39" s="154"/>
      <c r="AK39" s="155"/>
      <c r="AL39" s="154"/>
      <c r="AM39" s="155"/>
      <c r="AN39" s="154"/>
      <c r="AO39" s="155"/>
      <c r="AP39" s="154"/>
      <c r="AQ39" s="155"/>
      <c r="AR39" s="154"/>
      <c r="AS39" s="155"/>
      <c r="AT39" s="89">
        <f t="shared" si="3"/>
        <v>30</v>
      </c>
    </row>
    <row r="40" spans="1:48" s="59" customFormat="1" ht="20.25" customHeight="1" x14ac:dyDescent="0.35">
      <c r="A40" s="89">
        <f t="shared" si="0"/>
        <v>31</v>
      </c>
      <c r="B40" s="343" t="s">
        <v>394</v>
      </c>
      <c r="C40" s="61">
        <v>2012</v>
      </c>
      <c r="D40" s="342" t="s">
        <v>219</v>
      </c>
      <c r="E40" s="33">
        <f t="shared" si="1"/>
        <v>15.66</v>
      </c>
      <c r="F40" s="216"/>
      <c r="G40" s="434"/>
      <c r="H40" s="216">
        <v>52</v>
      </c>
      <c r="I40" s="155">
        <v>15.66</v>
      </c>
      <c r="J40" s="154"/>
      <c r="K40" s="155"/>
      <c r="L40" s="154"/>
      <c r="M40" s="155"/>
      <c r="N40" s="154"/>
      <c r="O40" s="155"/>
      <c r="P40" s="154"/>
      <c r="Q40" s="155"/>
      <c r="R40" s="154"/>
      <c r="S40" s="490"/>
      <c r="T40" s="154"/>
      <c r="U40" s="155"/>
      <c r="V40" s="154"/>
      <c r="W40" s="155"/>
      <c r="X40" s="154"/>
      <c r="Y40" s="158"/>
      <c r="Z40" s="154"/>
      <c r="AA40" s="155"/>
      <c r="AB40" s="154"/>
      <c r="AC40" s="155"/>
      <c r="AD40" s="154"/>
      <c r="AE40" s="662"/>
      <c r="AF40" s="154"/>
      <c r="AG40" s="162"/>
      <c r="AH40" s="154"/>
      <c r="AI40" s="155"/>
      <c r="AJ40" s="154"/>
      <c r="AK40" s="155"/>
      <c r="AL40" s="154"/>
      <c r="AM40" s="155"/>
      <c r="AN40" s="154"/>
      <c r="AO40" s="155"/>
      <c r="AP40" s="154"/>
      <c r="AQ40" s="155"/>
      <c r="AR40" s="154"/>
      <c r="AS40" s="155"/>
      <c r="AT40" s="70">
        <f t="shared" si="3"/>
        <v>31</v>
      </c>
      <c r="AU40" s="381"/>
      <c r="AV40" s="388">
        <f>SUM(AV24:AV39)</f>
        <v>371</v>
      </c>
    </row>
    <row r="41" spans="1:48" s="59" customFormat="1" ht="20.25" customHeight="1" x14ac:dyDescent="0.35">
      <c r="A41" s="89">
        <f t="shared" si="0"/>
        <v>32</v>
      </c>
      <c r="B41" s="612" t="s">
        <v>619</v>
      </c>
      <c r="C41" s="61">
        <v>2013</v>
      </c>
      <c r="D41" s="617" t="s">
        <v>620</v>
      </c>
      <c r="E41" s="33">
        <f t="shared" si="1"/>
        <v>12</v>
      </c>
      <c r="F41" s="216"/>
      <c r="G41" s="434"/>
      <c r="H41" s="216"/>
      <c r="I41" s="155"/>
      <c r="J41" s="154"/>
      <c r="K41" s="155"/>
      <c r="L41" s="154"/>
      <c r="M41" s="155"/>
      <c r="N41" s="154"/>
      <c r="O41" s="155"/>
      <c r="P41" s="154"/>
      <c r="Q41" s="155"/>
      <c r="R41" s="154"/>
      <c r="S41" s="490"/>
      <c r="T41" s="154"/>
      <c r="U41" s="155"/>
      <c r="V41" s="154"/>
      <c r="W41" s="155"/>
      <c r="X41" s="154"/>
      <c r="Y41" s="158"/>
      <c r="Z41" s="154"/>
      <c r="AA41" s="155"/>
      <c r="AB41" s="154"/>
      <c r="AC41" s="155"/>
      <c r="AD41" s="154"/>
      <c r="AE41" s="662"/>
      <c r="AF41" s="154"/>
      <c r="AG41" s="162"/>
      <c r="AH41" s="154"/>
      <c r="AI41" s="155"/>
      <c r="AJ41" s="154"/>
      <c r="AK41" s="155"/>
      <c r="AL41" s="154"/>
      <c r="AM41" s="155"/>
      <c r="AN41" s="154"/>
      <c r="AO41" s="155"/>
      <c r="AP41" s="154"/>
      <c r="AQ41" s="155"/>
      <c r="AR41" s="154">
        <v>52</v>
      </c>
      <c r="AS41" s="155">
        <v>12</v>
      </c>
      <c r="AT41" s="89">
        <f t="shared" si="3"/>
        <v>32</v>
      </c>
    </row>
    <row r="42" spans="1:48" s="59" customFormat="1" ht="20" customHeight="1" x14ac:dyDescent="0.35">
      <c r="A42" s="89">
        <f t="shared" si="0"/>
        <v>33</v>
      </c>
      <c r="B42" s="469" t="s">
        <v>500</v>
      </c>
      <c r="C42" s="61">
        <v>2013</v>
      </c>
      <c r="D42" s="467" t="s">
        <v>193</v>
      </c>
      <c r="E42" s="33">
        <f t="shared" si="1"/>
        <v>12</v>
      </c>
      <c r="F42" s="216"/>
      <c r="G42" s="434"/>
      <c r="H42" s="216"/>
      <c r="I42" s="155"/>
      <c r="J42" s="154"/>
      <c r="K42" s="155"/>
      <c r="L42" s="154"/>
      <c r="M42" s="155"/>
      <c r="N42" s="154"/>
      <c r="O42" s="473"/>
      <c r="P42" s="154"/>
      <c r="Q42" s="155"/>
      <c r="R42" s="154"/>
      <c r="S42" s="490"/>
      <c r="T42" s="154"/>
      <c r="U42" s="155"/>
      <c r="V42" s="154"/>
      <c r="W42" s="155"/>
      <c r="X42" s="154">
        <v>56</v>
      </c>
      <c r="Y42" s="155">
        <v>12</v>
      </c>
      <c r="Z42" s="154"/>
      <c r="AA42" s="155"/>
      <c r="AB42" s="154"/>
      <c r="AC42" s="155"/>
      <c r="AD42" s="154"/>
      <c r="AE42" s="662"/>
      <c r="AF42" s="154"/>
      <c r="AG42" s="162"/>
      <c r="AH42" s="154"/>
      <c r="AI42" s="155"/>
      <c r="AJ42" s="154"/>
      <c r="AK42" s="155"/>
      <c r="AL42" s="154"/>
      <c r="AM42" s="155"/>
      <c r="AN42" s="154"/>
      <c r="AO42" s="155"/>
      <c r="AP42" s="154"/>
      <c r="AQ42" s="155"/>
      <c r="AR42" s="154"/>
      <c r="AS42" s="155"/>
      <c r="AT42" s="89">
        <f t="shared" si="3"/>
        <v>33</v>
      </c>
      <c r="AU42" s="20"/>
      <c r="AV42" s="20"/>
    </row>
    <row r="43" spans="1:48" s="59" customFormat="1" ht="20" customHeight="1" x14ac:dyDescent="0.35">
      <c r="A43" s="89">
        <f t="shared" si="0"/>
        <v>34</v>
      </c>
      <c r="B43" s="435" t="s">
        <v>448</v>
      </c>
      <c r="C43" s="61">
        <v>2013</v>
      </c>
      <c r="D43" s="433" t="s">
        <v>129</v>
      </c>
      <c r="E43" s="33">
        <f t="shared" si="1"/>
        <v>11.5</v>
      </c>
      <c r="F43" s="216"/>
      <c r="G43" s="434"/>
      <c r="H43" s="216"/>
      <c r="I43" s="155"/>
      <c r="J43" s="154"/>
      <c r="K43" s="155"/>
      <c r="L43" s="154"/>
      <c r="M43" s="155"/>
      <c r="N43" s="154"/>
      <c r="O43" s="155"/>
      <c r="P43" s="154">
        <v>61</v>
      </c>
      <c r="Q43" s="155">
        <v>1.5</v>
      </c>
      <c r="R43" s="154"/>
      <c r="S43" s="490"/>
      <c r="T43" s="154"/>
      <c r="U43" s="155"/>
      <c r="V43" s="154"/>
      <c r="W43" s="155"/>
      <c r="X43" s="154"/>
      <c r="Y43" s="155"/>
      <c r="Z43" s="154"/>
      <c r="AA43" s="155"/>
      <c r="AB43" s="154"/>
      <c r="AC43" s="155"/>
      <c r="AD43" s="154"/>
      <c r="AE43" s="662"/>
      <c r="AF43" s="154"/>
      <c r="AG43" s="162"/>
      <c r="AH43" s="154">
        <v>52</v>
      </c>
      <c r="AI43" s="155">
        <v>10</v>
      </c>
      <c r="AJ43" s="154"/>
      <c r="AK43" s="155"/>
      <c r="AL43" s="154"/>
      <c r="AM43" s="155"/>
      <c r="AN43" s="154"/>
      <c r="AO43" s="155"/>
      <c r="AP43" s="154"/>
      <c r="AQ43" s="155"/>
      <c r="AR43" s="154"/>
      <c r="AS43" s="155"/>
      <c r="AT43" s="89">
        <f t="shared" si="3"/>
        <v>34</v>
      </c>
      <c r="AU43" s="20"/>
      <c r="AV43" s="20"/>
    </row>
    <row r="44" spans="1:48" s="59" customFormat="1" ht="20" customHeight="1" x14ac:dyDescent="0.35">
      <c r="A44" s="89">
        <f t="shared" si="0"/>
        <v>35</v>
      </c>
      <c r="B44" s="533" t="s">
        <v>560</v>
      </c>
      <c r="C44" s="61">
        <v>2012</v>
      </c>
      <c r="D44" s="534" t="s">
        <v>561</v>
      </c>
      <c r="E44" s="33">
        <f t="shared" si="1"/>
        <v>10</v>
      </c>
      <c r="F44" s="216"/>
      <c r="G44" s="434"/>
      <c r="H44" s="216"/>
      <c r="I44" s="155"/>
      <c r="J44" s="154"/>
      <c r="K44" s="155"/>
      <c r="L44" s="154"/>
      <c r="M44" s="155"/>
      <c r="N44" s="154"/>
      <c r="O44" s="155"/>
      <c r="P44" s="154"/>
      <c r="Q44" s="155"/>
      <c r="R44" s="154"/>
      <c r="S44" s="490"/>
      <c r="T44" s="154"/>
      <c r="U44" s="155"/>
      <c r="V44" s="154"/>
      <c r="W44" s="155"/>
      <c r="X44" s="154"/>
      <c r="Y44" s="158"/>
      <c r="Z44" s="154"/>
      <c r="AA44" s="155"/>
      <c r="AB44" s="154"/>
      <c r="AC44" s="155"/>
      <c r="AD44" s="154"/>
      <c r="AE44" s="662"/>
      <c r="AF44" s="154"/>
      <c r="AG44" s="162"/>
      <c r="AH44" s="154">
        <v>52</v>
      </c>
      <c r="AI44" s="155">
        <v>10</v>
      </c>
      <c r="AJ44" s="154"/>
      <c r="AK44" s="155"/>
      <c r="AL44" s="154"/>
      <c r="AM44" s="155"/>
      <c r="AN44" s="154"/>
      <c r="AO44" s="155"/>
      <c r="AP44" s="154"/>
      <c r="AQ44" s="155"/>
      <c r="AR44" s="154"/>
      <c r="AS44" s="155"/>
      <c r="AT44" s="471">
        <f t="shared" si="3"/>
        <v>35</v>
      </c>
    </row>
    <row r="45" spans="1:48" s="59" customFormat="1" ht="20" customHeight="1" x14ac:dyDescent="0.35">
      <c r="A45" s="89">
        <f t="shared" si="0"/>
        <v>36</v>
      </c>
      <c r="B45" s="446" t="s">
        <v>464</v>
      </c>
      <c r="C45" s="61">
        <v>2013</v>
      </c>
      <c r="D45" s="447" t="s">
        <v>465</v>
      </c>
      <c r="E45" s="33">
        <f t="shared" si="1"/>
        <v>8</v>
      </c>
      <c r="F45" s="216"/>
      <c r="G45" s="434"/>
      <c r="H45" s="216"/>
      <c r="I45" s="155"/>
      <c r="J45" s="154"/>
      <c r="K45" s="155"/>
      <c r="L45" s="154"/>
      <c r="M45" s="155"/>
      <c r="N45" s="154"/>
      <c r="O45" s="155"/>
      <c r="P45" s="154"/>
      <c r="Q45" s="155"/>
      <c r="R45" s="154">
        <v>62</v>
      </c>
      <c r="S45" s="155">
        <v>8</v>
      </c>
      <c r="T45" s="154"/>
      <c r="U45" s="490"/>
      <c r="V45" s="154"/>
      <c r="W45" s="155"/>
      <c r="X45" s="154"/>
      <c r="Y45" s="158"/>
      <c r="Z45" s="154"/>
      <c r="AA45" s="155"/>
      <c r="AB45" s="154"/>
      <c r="AC45" s="155"/>
      <c r="AD45" s="154"/>
      <c r="AE45" s="662"/>
      <c r="AF45" s="154"/>
      <c r="AG45" s="162"/>
      <c r="AH45" s="154"/>
      <c r="AI45" s="155"/>
      <c r="AJ45" s="154"/>
      <c r="AK45" s="155"/>
      <c r="AL45" s="154"/>
      <c r="AM45" s="155"/>
      <c r="AN45" s="154"/>
      <c r="AO45" s="155"/>
      <c r="AP45" s="154"/>
      <c r="AQ45" s="155"/>
      <c r="AR45" s="154"/>
      <c r="AS45" s="155"/>
      <c r="AT45" s="471">
        <f t="shared" si="3"/>
        <v>36</v>
      </c>
    </row>
    <row r="46" spans="1:48" s="59" customFormat="1" ht="20" customHeight="1" x14ac:dyDescent="0.35">
      <c r="A46" s="89">
        <f t="shared" si="0"/>
        <v>37</v>
      </c>
      <c r="B46" s="469" t="s">
        <v>501</v>
      </c>
      <c r="C46" s="61">
        <v>2013</v>
      </c>
      <c r="D46" s="467" t="s">
        <v>127</v>
      </c>
      <c r="E46" s="33">
        <f t="shared" si="1"/>
        <v>7.5</v>
      </c>
      <c r="F46" s="216"/>
      <c r="G46" s="434"/>
      <c r="H46" s="216"/>
      <c r="I46" s="155"/>
      <c r="J46" s="154"/>
      <c r="K46" s="155"/>
      <c r="L46" s="154"/>
      <c r="M46" s="155"/>
      <c r="N46" s="154"/>
      <c r="O46" s="473"/>
      <c r="P46" s="154"/>
      <c r="Q46" s="155"/>
      <c r="R46" s="154"/>
      <c r="S46" s="490"/>
      <c r="T46" s="154"/>
      <c r="U46" s="155"/>
      <c r="V46" s="154"/>
      <c r="W46" s="155"/>
      <c r="X46" s="154">
        <v>64</v>
      </c>
      <c r="Y46" s="155">
        <v>4</v>
      </c>
      <c r="Z46" s="154"/>
      <c r="AA46" s="155"/>
      <c r="AB46" s="154"/>
      <c r="AC46" s="155"/>
      <c r="AD46" s="154">
        <v>60</v>
      </c>
      <c r="AE46" s="155">
        <v>3.5</v>
      </c>
      <c r="AF46" s="154"/>
      <c r="AG46" s="695"/>
      <c r="AH46" s="154"/>
      <c r="AI46" s="155"/>
      <c r="AJ46" s="154"/>
      <c r="AK46" s="155"/>
      <c r="AL46" s="154"/>
      <c r="AM46" s="155"/>
      <c r="AN46" s="154"/>
      <c r="AO46" s="155"/>
      <c r="AP46" s="154"/>
      <c r="AQ46" s="155"/>
      <c r="AR46" s="154"/>
      <c r="AS46" s="155"/>
      <c r="AT46" s="471">
        <v>45</v>
      </c>
    </row>
    <row r="47" spans="1:48" s="59" customFormat="1" ht="20" customHeight="1" x14ac:dyDescent="0.35">
      <c r="A47" s="89">
        <f t="shared" si="0"/>
        <v>38</v>
      </c>
      <c r="B47" s="446" t="s">
        <v>276</v>
      </c>
      <c r="C47" s="61">
        <v>2013</v>
      </c>
      <c r="D47" s="433" t="s">
        <v>207</v>
      </c>
      <c r="E47" s="33">
        <f t="shared" si="1"/>
        <v>4</v>
      </c>
      <c r="F47" s="216"/>
      <c r="G47" s="434"/>
      <c r="H47" s="216"/>
      <c r="I47" s="155"/>
      <c r="J47" s="154"/>
      <c r="K47" s="155"/>
      <c r="L47" s="154"/>
      <c r="M47" s="155"/>
      <c r="N47" s="154"/>
      <c r="O47" s="155"/>
      <c r="P47" s="154">
        <v>58</v>
      </c>
      <c r="Q47" s="155">
        <v>4</v>
      </c>
      <c r="R47" s="154"/>
      <c r="S47" s="490"/>
      <c r="T47" s="154"/>
      <c r="U47" s="155"/>
      <c r="V47" s="154"/>
      <c r="W47" s="155"/>
      <c r="X47" s="154"/>
      <c r="Y47" s="158"/>
      <c r="Z47" s="154"/>
      <c r="AA47" s="155"/>
      <c r="AB47" s="154"/>
      <c r="AC47" s="155"/>
      <c r="AD47" s="154"/>
      <c r="AE47" s="662"/>
      <c r="AF47" s="154"/>
      <c r="AG47" s="162"/>
      <c r="AH47" s="154"/>
      <c r="AI47" s="155"/>
      <c r="AJ47" s="154"/>
      <c r="AK47" s="155"/>
      <c r="AL47" s="154"/>
      <c r="AM47" s="155"/>
      <c r="AN47" s="154"/>
      <c r="AO47" s="155"/>
      <c r="AP47" s="154"/>
      <c r="AQ47" s="155"/>
      <c r="AR47" s="154"/>
      <c r="AS47" s="155"/>
      <c r="AT47" s="471">
        <v>46</v>
      </c>
    </row>
    <row r="48" spans="1:48" s="59" customFormat="1" ht="20" customHeight="1" x14ac:dyDescent="0.35">
      <c r="A48" s="89">
        <f t="shared" si="0"/>
        <v>39</v>
      </c>
      <c r="B48" s="533" t="s">
        <v>562</v>
      </c>
      <c r="C48" s="61">
        <v>2012</v>
      </c>
      <c r="D48" s="534" t="s">
        <v>561</v>
      </c>
      <c r="E48" s="33">
        <f t="shared" si="1"/>
        <v>3</v>
      </c>
      <c r="F48" s="216"/>
      <c r="G48" s="434"/>
      <c r="H48" s="216"/>
      <c r="I48" s="155"/>
      <c r="J48" s="154"/>
      <c r="K48" s="155"/>
      <c r="L48" s="154"/>
      <c r="M48" s="155"/>
      <c r="N48" s="154"/>
      <c r="O48" s="155"/>
      <c r="P48" s="154"/>
      <c r="Q48" s="155"/>
      <c r="R48" s="154"/>
      <c r="S48" s="490"/>
      <c r="T48" s="154"/>
      <c r="U48" s="155"/>
      <c r="V48" s="154"/>
      <c r="W48" s="155"/>
      <c r="X48" s="154"/>
      <c r="Y48" s="158"/>
      <c r="Z48" s="154"/>
      <c r="AA48" s="155"/>
      <c r="AB48" s="154"/>
      <c r="AC48" s="155"/>
      <c r="AD48" s="154"/>
      <c r="AE48" s="662"/>
      <c r="AF48" s="154"/>
      <c r="AG48" s="162"/>
      <c r="AH48" s="154">
        <v>61</v>
      </c>
      <c r="AI48" s="155">
        <v>3</v>
      </c>
      <c r="AJ48" s="154"/>
      <c r="AK48" s="155"/>
      <c r="AL48" s="154"/>
      <c r="AM48" s="155"/>
      <c r="AN48" s="154"/>
      <c r="AO48" s="155"/>
      <c r="AP48" s="154"/>
      <c r="AQ48" s="155"/>
      <c r="AR48" s="154"/>
      <c r="AS48" s="155"/>
      <c r="AT48" s="471">
        <v>47</v>
      </c>
    </row>
    <row r="49" spans="1:52" s="59" customFormat="1" ht="20" customHeight="1" x14ac:dyDescent="0.35">
      <c r="A49" s="89">
        <f t="shared" si="0"/>
        <v>40</v>
      </c>
      <c r="B49" s="464" t="s">
        <v>410</v>
      </c>
      <c r="C49" s="61">
        <v>2013</v>
      </c>
      <c r="D49" s="345" t="s">
        <v>241</v>
      </c>
      <c r="E49" s="33">
        <f t="shared" si="1"/>
        <v>2</v>
      </c>
      <c r="F49" s="216"/>
      <c r="G49" s="434"/>
      <c r="H49" s="216"/>
      <c r="I49" s="155"/>
      <c r="J49" s="154">
        <v>59</v>
      </c>
      <c r="K49" s="155">
        <v>2</v>
      </c>
      <c r="L49" s="154"/>
      <c r="M49" s="155"/>
      <c r="N49" s="154"/>
      <c r="O49" s="155"/>
      <c r="P49" s="154"/>
      <c r="Q49" s="155"/>
      <c r="R49" s="154"/>
      <c r="S49" s="490"/>
      <c r="T49" s="154"/>
      <c r="U49" s="155"/>
      <c r="V49" s="154"/>
      <c r="W49" s="155"/>
      <c r="X49" s="154"/>
      <c r="Y49" s="158"/>
      <c r="Z49" s="154"/>
      <c r="AA49" s="155"/>
      <c r="AB49" s="154"/>
      <c r="AC49" s="155"/>
      <c r="AD49" s="154"/>
      <c r="AE49" s="662"/>
      <c r="AF49" s="154"/>
      <c r="AG49" s="162"/>
      <c r="AH49" s="154"/>
      <c r="AI49" s="155"/>
      <c r="AJ49" s="154"/>
      <c r="AK49" s="155"/>
      <c r="AL49" s="154"/>
      <c r="AM49" s="155"/>
      <c r="AN49" s="154"/>
      <c r="AO49" s="155"/>
      <c r="AP49" s="154"/>
      <c r="AQ49" s="155"/>
      <c r="AR49" s="154"/>
      <c r="AS49" s="155"/>
      <c r="AT49" s="471">
        <v>48</v>
      </c>
    </row>
    <row r="50" spans="1:52" s="59" customFormat="1" ht="20" customHeight="1" x14ac:dyDescent="0.35">
      <c r="A50" s="89">
        <f t="shared" si="0"/>
        <v>41</v>
      </c>
      <c r="B50" s="533" t="s">
        <v>563</v>
      </c>
      <c r="C50" s="61">
        <v>2013</v>
      </c>
      <c r="D50" s="534" t="s">
        <v>561</v>
      </c>
      <c r="E50" s="33">
        <f t="shared" si="1"/>
        <v>2</v>
      </c>
      <c r="F50" s="216"/>
      <c r="G50" s="434"/>
      <c r="H50" s="216"/>
      <c r="I50" s="155"/>
      <c r="J50" s="154"/>
      <c r="K50" s="155"/>
      <c r="L50" s="154"/>
      <c r="M50" s="155"/>
      <c r="N50" s="154"/>
      <c r="O50" s="155"/>
      <c r="P50" s="154"/>
      <c r="Q50" s="155"/>
      <c r="R50" s="154"/>
      <c r="S50" s="490"/>
      <c r="T50" s="154"/>
      <c r="U50" s="155"/>
      <c r="V50" s="154"/>
      <c r="W50" s="155"/>
      <c r="X50" s="154"/>
      <c r="Y50" s="158"/>
      <c r="Z50" s="154"/>
      <c r="AA50" s="155"/>
      <c r="AB50" s="154"/>
      <c r="AC50" s="155"/>
      <c r="AD50" s="154"/>
      <c r="AE50" s="662"/>
      <c r="AF50" s="154"/>
      <c r="AG50" s="162"/>
      <c r="AH50" s="154">
        <v>62</v>
      </c>
      <c r="AI50" s="155">
        <v>2</v>
      </c>
      <c r="AJ50" s="154"/>
      <c r="AK50" s="155"/>
      <c r="AL50" s="154"/>
      <c r="AM50" s="155"/>
      <c r="AN50" s="154"/>
      <c r="AO50" s="155"/>
      <c r="AP50" s="154"/>
      <c r="AQ50" s="155"/>
      <c r="AR50" s="154"/>
      <c r="AS50" s="155"/>
      <c r="AT50" s="471">
        <v>49</v>
      </c>
    </row>
    <row r="51" spans="1:52" s="59" customFormat="1" ht="20" customHeight="1" x14ac:dyDescent="0.35">
      <c r="A51" s="89">
        <f t="shared" si="0"/>
        <v>42</v>
      </c>
      <c r="B51" s="343" t="s">
        <v>396</v>
      </c>
      <c r="C51" s="61">
        <v>2012</v>
      </c>
      <c r="D51" s="342" t="s">
        <v>207</v>
      </c>
      <c r="E51" s="33">
        <f t="shared" si="1"/>
        <v>1</v>
      </c>
      <c r="F51" s="216"/>
      <c r="G51" s="434"/>
      <c r="H51" s="216">
        <v>60</v>
      </c>
      <c r="I51" s="155">
        <v>1</v>
      </c>
      <c r="J51" s="154"/>
      <c r="K51" s="155"/>
      <c r="L51" s="154"/>
      <c r="M51" s="155"/>
      <c r="N51" s="154"/>
      <c r="O51" s="155"/>
      <c r="P51" s="154"/>
      <c r="Q51" s="155"/>
      <c r="R51" s="154"/>
      <c r="S51" s="490"/>
      <c r="T51" s="154"/>
      <c r="U51" s="155"/>
      <c r="V51" s="154"/>
      <c r="W51" s="155"/>
      <c r="X51" s="154"/>
      <c r="Y51" s="155"/>
      <c r="Z51" s="154"/>
      <c r="AA51" s="155"/>
      <c r="AB51" s="154"/>
      <c r="AC51" s="155"/>
      <c r="AD51" s="154"/>
      <c r="AE51" s="662"/>
      <c r="AF51" s="154"/>
      <c r="AG51" s="162"/>
      <c r="AH51" s="154"/>
      <c r="AI51" s="155"/>
      <c r="AJ51" s="154"/>
      <c r="AK51" s="155"/>
      <c r="AL51" s="154"/>
      <c r="AM51" s="155"/>
      <c r="AN51" s="154"/>
      <c r="AO51" s="155"/>
      <c r="AP51" s="154"/>
      <c r="AQ51" s="155"/>
      <c r="AR51" s="154"/>
      <c r="AS51" s="155"/>
      <c r="AT51" s="471">
        <v>50</v>
      </c>
    </row>
    <row r="52" spans="1:52" s="59" customFormat="1" ht="20" customHeight="1" x14ac:dyDescent="0.35">
      <c r="A52" s="89">
        <f t="shared" si="0"/>
        <v>43</v>
      </c>
      <c r="B52" s="343" t="s">
        <v>397</v>
      </c>
      <c r="C52" s="61">
        <v>2012</v>
      </c>
      <c r="D52" s="342" t="s">
        <v>207</v>
      </c>
      <c r="E52" s="33">
        <f t="shared" si="1"/>
        <v>0</v>
      </c>
      <c r="F52" s="216"/>
      <c r="G52" s="434"/>
      <c r="H52" s="216">
        <v>68</v>
      </c>
      <c r="I52" s="155">
        <v>0</v>
      </c>
      <c r="J52" s="154"/>
      <c r="K52" s="155"/>
      <c r="L52" s="154"/>
      <c r="M52" s="155"/>
      <c r="N52" s="154"/>
      <c r="O52" s="155"/>
      <c r="P52" s="154"/>
      <c r="Q52" s="155"/>
      <c r="R52" s="154"/>
      <c r="S52" s="490"/>
      <c r="T52" s="154"/>
      <c r="U52" s="155"/>
      <c r="V52" s="154"/>
      <c r="W52" s="155"/>
      <c r="X52" s="154"/>
      <c r="Y52" s="158"/>
      <c r="Z52" s="154"/>
      <c r="AA52" s="155"/>
      <c r="AB52" s="154"/>
      <c r="AC52" s="155"/>
      <c r="AD52" s="154"/>
      <c r="AE52" s="662"/>
      <c r="AF52" s="154"/>
      <c r="AG52" s="162"/>
      <c r="AH52" s="154"/>
      <c r="AI52" s="155"/>
      <c r="AJ52" s="154"/>
      <c r="AK52" s="155"/>
      <c r="AL52" s="154"/>
      <c r="AM52" s="155"/>
      <c r="AN52" s="154"/>
      <c r="AO52" s="155"/>
      <c r="AP52" s="154"/>
      <c r="AQ52" s="155"/>
      <c r="AR52" s="154"/>
      <c r="AS52" s="155"/>
      <c r="AT52" s="471">
        <v>52</v>
      </c>
    </row>
    <row r="53" spans="1:52" s="59" customFormat="1" ht="20" customHeight="1" x14ac:dyDescent="0.35">
      <c r="A53" s="89">
        <f t="shared" si="0"/>
        <v>44</v>
      </c>
      <c r="B53" s="435" t="s">
        <v>449</v>
      </c>
      <c r="C53" s="61">
        <v>2013</v>
      </c>
      <c r="D53" s="433" t="s">
        <v>165</v>
      </c>
      <c r="E53" s="33">
        <f t="shared" si="1"/>
        <v>0</v>
      </c>
      <c r="F53" s="216"/>
      <c r="G53" s="434"/>
      <c r="H53" s="216"/>
      <c r="I53" s="155"/>
      <c r="J53" s="154"/>
      <c r="K53" s="155"/>
      <c r="L53" s="154"/>
      <c r="M53" s="155"/>
      <c r="N53" s="154"/>
      <c r="O53" s="155"/>
      <c r="P53" s="154">
        <v>65</v>
      </c>
      <c r="Q53" s="155">
        <v>0</v>
      </c>
      <c r="R53" s="154"/>
      <c r="S53" s="490"/>
      <c r="T53" s="154"/>
      <c r="U53" s="155"/>
      <c r="V53" s="154"/>
      <c r="W53" s="155"/>
      <c r="X53" s="154"/>
      <c r="Y53" s="158"/>
      <c r="Z53" s="154"/>
      <c r="AA53" s="155"/>
      <c r="AB53" s="154"/>
      <c r="AC53" s="155"/>
      <c r="AD53" s="154"/>
      <c r="AE53" s="662"/>
      <c r="AF53" s="154"/>
      <c r="AG53" s="162"/>
      <c r="AH53" s="154"/>
      <c r="AI53" s="155"/>
      <c r="AJ53" s="154"/>
      <c r="AK53" s="155"/>
      <c r="AL53" s="154"/>
      <c r="AM53" s="155"/>
      <c r="AN53" s="154"/>
      <c r="AO53" s="155"/>
      <c r="AP53" s="154"/>
      <c r="AQ53" s="155"/>
      <c r="AR53" s="154"/>
      <c r="AS53" s="174"/>
      <c r="AT53" s="471"/>
    </row>
    <row r="54" spans="1:52" s="59" customFormat="1" ht="20" customHeight="1" thickBot="1" x14ac:dyDescent="0.4">
      <c r="A54" s="226"/>
      <c r="B54" s="219"/>
      <c r="C54" s="61"/>
      <c r="D54" s="110"/>
      <c r="E54" s="33"/>
      <c r="F54" s="216"/>
      <c r="G54" s="155"/>
      <c r="H54" s="216"/>
      <c r="I54" s="155"/>
      <c r="J54" s="154"/>
      <c r="K54" s="155"/>
      <c r="L54" s="154"/>
      <c r="M54" s="155"/>
      <c r="N54" s="154"/>
      <c r="O54" s="155"/>
      <c r="P54" s="154"/>
      <c r="Q54" s="155"/>
      <c r="R54" s="154"/>
      <c r="S54" s="155"/>
      <c r="T54" s="154"/>
      <c r="U54" s="155"/>
      <c r="V54" s="154"/>
      <c r="W54" s="155"/>
      <c r="X54" s="154"/>
      <c r="Y54" s="158"/>
      <c r="Z54" s="154"/>
      <c r="AA54" s="155"/>
      <c r="AB54" s="154"/>
      <c r="AC54" s="155"/>
      <c r="AD54" s="154"/>
      <c r="AE54" s="155"/>
      <c r="AF54" s="154"/>
      <c r="AG54" s="162"/>
      <c r="AH54" s="154"/>
      <c r="AI54" s="155"/>
      <c r="AJ54" s="154"/>
      <c r="AK54" s="155"/>
      <c r="AL54" s="154"/>
      <c r="AM54" s="155"/>
      <c r="AN54" s="154"/>
      <c r="AO54" s="155"/>
      <c r="AP54" s="154"/>
      <c r="AQ54" s="155"/>
      <c r="AR54" s="154"/>
      <c r="AS54" s="174"/>
      <c r="AT54" s="89"/>
    </row>
    <row r="55" spans="1:52" ht="31" customHeight="1" thickBot="1" x14ac:dyDescent="0.4">
      <c r="G55" s="615">
        <f>SUM(G10:G53)</f>
        <v>370</v>
      </c>
      <c r="H55" s="216"/>
      <c r="I55" s="616">
        <f>SUM(I10:I53)</f>
        <v>370.98000000000008</v>
      </c>
      <c r="J55" s="154"/>
      <c r="K55" s="615">
        <f>SUM(K10:K53)</f>
        <v>370</v>
      </c>
      <c r="L55" s="154"/>
      <c r="M55" s="615">
        <f>SUM(M10:M53)</f>
        <v>365</v>
      </c>
      <c r="N55" s="154"/>
      <c r="O55" s="616">
        <f>SUM(O10:O53)</f>
        <v>354.5</v>
      </c>
      <c r="P55" s="154"/>
      <c r="Q55" s="616">
        <f>SUM(Q10:Q53)</f>
        <v>370.98999999999995</v>
      </c>
      <c r="R55" s="154"/>
      <c r="S55" s="615">
        <f>SUM(S10:S53)</f>
        <v>359</v>
      </c>
      <c r="T55" s="154"/>
      <c r="U55" s="615">
        <f>SUM(U10:U53)</f>
        <v>365</v>
      </c>
      <c r="V55" s="154"/>
      <c r="W55" s="615">
        <f>SUM(W10:W53)</f>
        <v>361</v>
      </c>
      <c r="X55" s="154"/>
      <c r="Y55" s="615">
        <f>SUM(Y10:Y53)</f>
        <v>365</v>
      </c>
      <c r="Z55" s="154"/>
      <c r="AA55" s="615">
        <f>SUM(AA10:AA53)</f>
        <v>337</v>
      </c>
      <c r="AB55" s="154"/>
      <c r="AC55" s="615">
        <f>SUM(AC10:AC53)</f>
        <v>361</v>
      </c>
      <c r="AD55" s="154"/>
      <c r="AE55" s="615">
        <f>SUM(AE10:AE53)</f>
        <v>368</v>
      </c>
      <c r="AF55" s="154"/>
      <c r="AG55" s="615">
        <f>SUM(AG10:AG53)</f>
        <v>347</v>
      </c>
      <c r="AH55" s="154"/>
      <c r="AI55" s="615">
        <f>SUM(AI10:AI53)</f>
        <v>359</v>
      </c>
      <c r="AJ55" s="179"/>
      <c r="AK55" s="615">
        <f>SUM(AK10:AK53)</f>
        <v>355</v>
      </c>
      <c r="AL55" s="179"/>
      <c r="AM55" s="615">
        <f>SUM(AM10:AM53)</f>
        <v>347</v>
      </c>
      <c r="AN55" s="179"/>
      <c r="AO55" s="615">
        <f>SUM(AO10:AO53)</f>
        <v>337</v>
      </c>
      <c r="AP55" s="179"/>
      <c r="AQ55" s="615">
        <f>SUM(AQ10:AQ53)</f>
        <v>310</v>
      </c>
      <c r="AR55" s="661"/>
      <c r="AS55" s="615">
        <f>SUM(AS10:AS53)</f>
        <v>371</v>
      </c>
    </row>
    <row r="56" spans="1:52" ht="13" customHeight="1" thickBot="1" x14ac:dyDescent="0.4"/>
    <row r="57" spans="1:52" ht="31" customHeight="1" thickBot="1" x14ac:dyDescent="0.4">
      <c r="B57" s="817" t="s">
        <v>574</v>
      </c>
      <c r="C57" s="818"/>
      <c r="D57" s="819"/>
      <c r="E57" s="139"/>
      <c r="F57" s="36"/>
      <c r="G57" s="485"/>
      <c r="H57" s="488" t="s">
        <v>517</v>
      </c>
      <c r="I57" s="36"/>
      <c r="J57" s="36"/>
      <c r="K57" s="36"/>
      <c r="L57" s="137"/>
      <c r="M57" s="486"/>
      <c r="N57" s="488" t="s">
        <v>518</v>
      </c>
      <c r="O57" s="57"/>
      <c r="P57" s="21"/>
      <c r="Q57" s="57"/>
      <c r="R57" s="684"/>
      <c r="S57" s="488" t="s">
        <v>607</v>
      </c>
      <c r="T57" s="30"/>
      <c r="U57" s="30"/>
      <c r="V57" s="30"/>
    </row>
    <row r="58" spans="1:52" ht="31" customHeight="1" thickBot="1" x14ac:dyDescent="0.4"/>
    <row r="59" spans="1:52" ht="37" customHeight="1" thickBot="1" x14ac:dyDescent="0.4">
      <c r="A59" s="820" t="s">
        <v>382</v>
      </c>
      <c r="B59" s="821"/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S59" s="821"/>
      <c r="T59" s="821"/>
      <c r="U59" s="821"/>
      <c r="V59" s="821"/>
      <c r="W59" s="821"/>
      <c r="X59" s="821"/>
      <c r="Y59" s="821"/>
      <c r="Z59" s="821"/>
      <c r="AA59" s="821"/>
      <c r="AB59" s="821"/>
      <c r="AC59" s="821"/>
      <c r="AD59" s="821"/>
      <c r="AE59" s="821"/>
      <c r="AF59" s="821"/>
      <c r="AG59" s="821"/>
      <c r="AH59" s="821"/>
      <c r="AI59" s="821"/>
      <c r="AJ59" s="821"/>
      <c r="AK59" s="821"/>
      <c r="AL59" s="821"/>
      <c r="AM59" s="821"/>
      <c r="AN59" s="821"/>
      <c r="AO59" s="821"/>
      <c r="AP59" s="821"/>
      <c r="AQ59" s="821"/>
      <c r="AR59" s="821"/>
      <c r="AS59" s="821"/>
      <c r="AT59" s="822"/>
    </row>
    <row r="60" spans="1:52" s="19" customFormat="1" ht="27" customHeight="1" thickBot="1" x14ac:dyDescent="0.4">
      <c r="A60" s="20"/>
      <c r="B60" s="20"/>
      <c r="C60" s="21"/>
      <c r="D60" s="20"/>
      <c r="E60" s="20"/>
      <c r="F60" s="721">
        <v>44990</v>
      </c>
      <c r="G60" s="722"/>
      <c r="H60" s="721">
        <v>45011</v>
      </c>
      <c r="I60" s="722"/>
      <c r="J60" s="721">
        <v>45018</v>
      </c>
      <c r="K60" s="722"/>
      <c r="L60" s="721">
        <v>45032</v>
      </c>
      <c r="M60" s="722"/>
      <c r="N60" s="721">
        <v>45053</v>
      </c>
      <c r="O60" s="722"/>
      <c r="P60" s="721">
        <v>45074</v>
      </c>
      <c r="Q60" s="722"/>
      <c r="R60" s="721">
        <v>45088</v>
      </c>
      <c r="S60" s="722"/>
      <c r="T60" s="721">
        <v>45102</v>
      </c>
      <c r="U60" s="722"/>
      <c r="V60" s="721">
        <v>45116</v>
      </c>
      <c r="W60" s="722"/>
      <c r="X60" s="721">
        <v>45132</v>
      </c>
      <c r="Y60" s="722"/>
      <c r="Z60" s="721">
        <v>45144</v>
      </c>
      <c r="AA60" s="722"/>
      <c r="AB60" s="721">
        <v>45159</v>
      </c>
      <c r="AC60" s="722"/>
      <c r="AD60" s="719">
        <v>45186</v>
      </c>
      <c r="AE60" s="720"/>
      <c r="AF60" s="719">
        <v>45200</v>
      </c>
      <c r="AG60" s="720"/>
      <c r="AH60" s="721">
        <v>45215</v>
      </c>
      <c r="AI60" s="722"/>
      <c r="AJ60" s="721">
        <v>45228</v>
      </c>
      <c r="AK60" s="722"/>
      <c r="AL60" s="721">
        <v>45242</v>
      </c>
      <c r="AM60" s="722"/>
      <c r="AN60" s="719">
        <v>45250</v>
      </c>
      <c r="AO60" s="720"/>
      <c r="AP60" s="719">
        <v>45256</v>
      </c>
      <c r="AQ60" s="720"/>
      <c r="AR60" s="719">
        <v>45270</v>
      </c>
      <c r="AS60" s="720"/>
    </row>
    <row r="61" spans="1:52" s="19" customFormat="1" ht="32.25" customHeight="1" x14ac:dyDescent="0.35">
      <c r="A61" s="811" t="s">
        <v>383</v>
      </c>
      <c r="B61" s="812"/>
      <c r="C61" s="812"/>
      <c r="D61" s="812"/>
      <c r="E61" s="813"/>
      <c r="F61" s="715" t="s">
        <v>333</v>
      </c>
      <c r="G61" s="723"/>
      <c r="H61" s="715" t="s">
        <v>417</v>
      </c>
      <c r="I61" s="723"/>
      <c r="J61" s="715" t="s">
        <v>418</v>
      </c>
      <c r="K61" s="723"/>
      <c r="L61" s="715" t="s">
        <v>419</v>
      </c>
      <c r="M61" s="723"/>
      <c r="N61" s="715" t="s">
        <v>425</v>
      </c>
      <c r="O61" s="723"/>
      <c r="P61" s="715" t="s">
        <v>431</v>
      </c>
      <c r="Q61" s="723"/>
      <c r="R61" s="715" t="s">
        <v>454</v>
      </c>
      <c r="S61" s="723"/>
      <c r="T61" s="715" t="s">
        <v>470</v>
      </c>
      <c r="U61" s="723"/>
      <c r="V61" s="715" t="s">
        <v>486</v>
      </c>
      <c r="W61" s="723"/>
      <c r="X61" s="715" t="s">
        <v>491</v>
      </c>
      <c r="Y61" s="723"/>
      <c r="Z61" s="715" t="s">
        <v>611</v>
      </c>
      <c r="AA61" s="723"/>
      <c r="AB61" s="715" t="s">
        <v>515</v>
      </c>
      <c r="AC61" s="723"/>
      <c r="AD61" s="715" t="s">
        <v>523</v>
      </c>
      <c r="AE61" s="723"/>
      <c r="AF61" s="715" t="s">
        <v>533</v>
      </c>
      <c r="AG61" s="723"/>
      <c r="AH61" s="715" t="s">
        <v>540</v>
      </c>
      <c r="AI61" s="716"/>
      <c r="AJ61" s="715" t="s">
        <v>572</v>
      </c>
      <c r="AK61" s="723"/>
      <c r="AL61" s="715" t="s">
        <v>608</v>
      </c>
      <c r="AM61" s="716"/>
      <c r="AN61" s="715" t="s">
        <v>609</v>
      </c>
      <c r="AO61" s="716"/>
      <c r="AP61" s="715" t="s">
        <v>610</v>
      </c>
      <c r="AQ61" s="716"/>
      <c r="AR61" s="715" t="s">
        <v>612</v>
      </c>
      <c r="AS61" s="716"/>
      <c r="AT61" s="744" t="s">
        <v>130</v>
      </c>
      <c r="AX61" s="230" t="s">
        <v>335</v>
      </c>
      <c r="AY61" s="230" t="s">
        <v>336</v>
      </c>
      <c r="AZ61" s="230" t="s">
        <v>337</v>
      </c>
    </row>
    <row r="62" spans="1:52" s="19" customFormat="1" ht="16" customHeight="1" thickBot="1" x14ac:dyDescent="0.4">
      <c r="A62" s="814"/>
      <c r="B62" s="815"/>
      <c r="C62" s="815"/>
      <c r="D62" s="815"/>
      <c r="E62" s="816"/>
      <c r="F62" s="717"/>
      <c r="G62" s="726"/>
      <c r="H62" s="717"/>
      <c r="I62" s="726"/>
      <c r="J62" s="717"/>
      <c r="K62" s="726"/>
      <c r="L62" s="717"/>
      <c r="M62" s="726"/>
      <c r="N62" s="717"/>
      <c r="O62" s="726"/>
      <c r="P62" s="717"/>
      <c r="Q62" s="726"/>
      <c r="R62" s="717"/>
      <c r="S62" s="726"/>
      <c r="T62" s="717"/>
      <c r="U62" s="726"/>
      <c r="V62" s="717"/>
      <c r="W62" s="726"/>
      <c r="X62" s="717"/>
      <c r="Y62" s="726"/>
      <c r="Z62" s="717"/>
      <c r="AA62" s="726"/>
      <c r="AB62" s="717"/>
      <c r="AC62" s="726"/>
      <c r="AD62" s="724"/>
      <c r="AE62" s="725"/>
      <c r="AF62" s="724"/>
      <c r="AG62" s="725"/>
      <c r="AH62" s="717"/>
      <c r="AI62" s="718"/>
      <c r="AJ62" s="717"/>
      <c r="AK62" s="726"/>
      <c r="AL62" s="717"/>
      <c r="AM62" s="718"/>
      <c r="AN62" s="717"/>
      <c r="AO62" s="718"/>
      <c r="AP62" s="717"/>
      <c r="AQ62" s="718"/>
      <c r="AR62" s="717"/>
      <c r="AS62" s="718"/>
      <c r="AT62" s="745"/>
    </row>
    <row r="63" spans="1:52" s="19" customFormat="1" ht="20" thickBot="1" x14ac:dyDescent="0.4">
      <c r="A63" s="66" t="s">
        <v>295</v>
      </c>
      <c r="B63" s="319" t="s">
        <v>2</v>
      </c>
      <c r="C63" s="319" t="s">
        <v>172</v>
      </c>
      <c r="D63" s="319" t="s">
        <v>3</v>
      </c>
      <c r="E63" s="319" t="s">
        <v>4</v>
      </c>
      <c r="F63" s="24" t="s">
        <v>5</v>
      </c>
      <c r="G63" s="115" t="s">
        <v>6</v>
      </c>
      <c r="H63" s="24" t="s">
        <v>5</v>
      </c>
      <c r="I63" s="115" t="s">
        <v>6</v>
      </c>
      <c r="J63" s="24" t="s">
        <v>5</v>
      </c>
      <c r="K63" s="115" t="s">
        <v>6</v>
      </c>
      <c r="L63" s="24" t="s">
        <v>5</v>
      </c>
      <c r="M63" s="115" t="s">
        <v>6</v>
      </c>
      <c r="N63" s="24" t="s">
        <v>5</v>
      </c>
      <c r="O63" s="115" t="s">
        <v>6</v>
      </c>
      <c r="P63" s="24" t="s">
        <v>5</v>
      </c>
      <c r="Q63" s="115" t="s">
        <v>6</v>
      </c>
      <c r="R63" s="24" t="s">
        <v>5</v>
      </c>
      <c r="S63" s="115" t="s">
        <v>6</v>
      </c>
      <c r="T63" s="24" t="s">
        <v>5</v>
      </c>
      <c r="U63" s="115" t="s">
        <v>6</v>
      </c>
      <c r="V63" s="24" t="s">
        <v>5</v>
      </c>
      <c r="W63" s="115" t="s">
        <v>6</v>
      </c>
      <c r="X63" s="24" t="s">
        <v>5</v>
      </c>
      <c r="Y63" s="115" t="s">
        <v>6</v>
      </c>
      <c r="Z63" s="24" t="s">
        <v>5</v>
      </c>
      <c r="AA63" s="115" t="s">
        <v>6</v>
      </c>
      <c r="AB63" s="24" t="s">
        <v>5</v>
      </c>
      <c r="AC63" s="115" t="s">
        <v>6</v>
      </c>
      <c r="AD63" s="24" t="s">
        <v>5</v>
      </c>
      <c r="AE63" s="115" t="s">
        <v>6</v>
      </c>
      <c r="AF63" s="24" t="s">
        <v>5</v>
      </c>
      <c r="AG63" s="115" t="s">
        <v>6</v>
      </c>
      <c r="AH63" s="24" t="s">
        <v>5</v>
      </c>
      <c r="AI63" s="115" t="s">
        <v>6</v>
      </c>
      <c r="AJ63" s="24" t="s">
        <v>5</v>
      </c>
      <c r="AK63" s="115" t="s">
        <v>6</v>
      </c>
      <c r="AL63" s="24" t="s">
        <v>5</v>
      </c>
      <c r="AM63" s="115" t="s">
        <v>6</v>
      </c>
      <c r="AN63" s="24" t="s">
        <v>5</v>
      </c>
      <c r="AO63" s="115" t="s">
        <v>6</v>
      </c>
      <c r="AP63" s="24" t="s">
        <v>5</v>
      </c>
      <c r="AQ63" s="115" t="s">
        <v>6</v>
      </c>
      <c r="AR63" s="26" t="s">
        <v>5</v>
      </c>
      <c r="AS63" s="115" t="s">
        <v>6</v>
      </c>
      <c r="AT63" s="745"/>
      <c r="AU63" s="91"/>
      <c r="AV63" s="91"/>
      <c r="AW63" s="20"/>
      <c r="AX63" s="148" t="s">
        <v>323</v>
      </c>
      <c r="AY63" s="61"/>
      <c r="AZ63" s="148" t="s">
        <v>207</v>
      </c>
    </row>
    <row r="64" spans="1:52" s="34" customFormat="1" ht="20.25" customHeight="1" x14ac:dyDescent="0.35">
      <c r="A64" s="88">
        <v>1</v>
      </c>
      <c r="B64" s="554" t="s">
        <v>145</v>
      </c>
      <c r="C64" s="551">
        <v>2012</v>
      </c>
      <c r="D64" s="552" t="s">
        <v>148</v>
      </c>
      <c r="E64" s="87">
        <f>G64+I64+K64+M64+O64+Q64+S64+U64+W64+Y64+AA64+AC64+AE64+AG64+AI64+AK64-K64-U64+AM64+AO64+AQ64+AS64-AE64</f>
        <v>742.5</v>
      </c>
      <c r="F64" s="215">
        <v>42</v>
      </c>
      <c r="G64" s="153">
        <v>50</v>
      </c>
      <c r="H64" s="152">
        <v>41</v>
      </c>
      <c r="I64" s="153">
        <v>50</v>
      </c>
      <c r="J64" s="152">
        <v>41</v>
      </c>
      <c r="K64" s="436">
        <v>30</v>
      </c>
      <c r="L64" s="152">
        <v>41</v>
      </c>
      <c r="M64" s="153">
        <v>42.5</v>
      </c>
      <c r="N64" s="152">
        <v>41</v>
      </c>
      <c r="O64" s="153">
        <v>42.5</v>
      </c>
      <c r="P64" s="152">
        <v>40</v>
      </c>
      <c r="Q64" s="153">
        <v>42.5</v>
      </c>
      <c r="R64" s="152">
        <v>38</v>
      </c>
      <c r="S64" s="153">
        <v>50</v>
      </c>
      <c r="T64" s="152">
        <v>43</v>
      </c>
      <c r="U64" s="492">
        <v>30</v>
      </c>
      <c r="V64" s="152">
        <v>39</v>
      </c>
      <c r="W64" s="153">
        <v>50</v>
      </c>
      <c r="X64" s="152">
        <v>40</v>
      </c>
      <c r="Y64" s="153">
        <v>50</v>
      </c>
      <c r="Z64" s="152">
        <v>37</v>
      </c>
      <c r="AA64" s="153">
        <v>50</v>
      </c>
      <c r="AB64" s="154">
        <v>41</v>
      </c>
      <c r="AC64" s="155">
        <v>30</v>
      </c>
      <c r="AD64" s="152">
        <v>41</v>
      </c>
      <c r="AE64" s="694">
        <v>35</v>
      </c>
      <c r="AF64" s="152">
        <v>37</v>
      </c>
      <c r="AG64" s="213">
        <v>50</v>
      </c>
      <c r="AH64" s="154">
        <v>40</v>
      </c>
      <c r="AI64" s="155">
        <v>50</v>
      </c>
      <c r="AJ64" s="152">
        <v>38</v>
      </c>
      <c r="AK64" s="153">
        <v>50</v>
      </c>
      <c r="AL64" s="215">
        <v>39</v>
      </c>
      <c r="AM64" s="213">
        <v>50</v>
      </c>
      <c r="AN64" s="152">
        <v>42</v>
      </c>
      <c r="AO64" s="153">
        <v>35</v>
      </c>
      <c r="AP64" s="152">
        <v>38</v>
      </c>
      <c r="AQ64" s="153">
        <v>50</v>
      </c>
      <c r="AR64" s="215"/>
      <c r="AS64" s="213"/>
      <c r="AT64" s="88">
        <v>1</v>
      </c>
      <c r="AU64" s="438" t="s">
        <v>184</v>
      </c>
      <c r="AV64" s="385" t="s">
        <v>185</v>
      </c>
      <c r="AW64" s="140"/>
      <c r="AX64" s="238" t="s">
        <v>331</v>
      </c>
      <c r="AY64" s="61"/>
      <c r="AZ64" s="113" t="s">
        <v>193</v>
      </c>
    </row>
    <row r="65" spans="1:52" s="59" customFormat="1" ht="20.25" customHeight="1" x14ac:dyDescent="0.35">
      <c r="A65" s="89">
        <v>2</v>
      </c>
      <c r="B65" s="555" t="s">
        <v>147</v>
      </c>
      <c r="C65" s="543">
        <v>2013</v>
      </c>
      <c r="D65" s="556" t="s">
        <v>140</v>
      </c>
      <c r="E65" s="33">
        <f>G65+I65+K65+M65+O65+Q65+S65+U65+W65+Y65+AA65+AC65+AE65+AG65+AI65+AK65-G65+AM65+AO65+AQ65+AS65-AG65</f>
        <v>687.5</v>
      </c>
      <c r="F65" s="216">
        <v>44</v>
      </c>
      <c r="G65" s="434">
        <v>35</v>
      </c>
      <c r="H65" s="154">
        <v>43</v>
      </c>
      <c r="I65" s="155">
        <v>35</v>
      </c>
      <c r="J65" s="154">
        <v>38</v>
      </c>
      <c r="K65" s="155">
        <v>50</v>
      </c>
      <c r="L65" s="154">
        <v>41</v>
      </c>
      <c r="M65" s="155">
        <v>42.5</v>
      </c>
      <c r="N65" s="154">
        <v>41</v>
      </c>
      <c r="O65" s="155">
        <v>42.5</v>
      </c>
      <c r="P65" s="154">
        <v>40</v>
      </c>
      <c r="Q65" s="155">
        <v>42.5</v>
      </c>
      <c r="R65" s="154">
        <v>40</v>
      </c>
      <c r="S65" s="155">
        <v>35</v>
      </c>
      <c r="T65" s="154">
        <v>39</v>
      </c>
      <c r="U65" s="155">
        <v>50</v>
      </c>
      <c r="V65" s="154">
        <v>42</v>
      </c>
      <c r="W65" s="155">
        <v>30</v>
      </c>
      <c r="X65" s="154"/>
      <c r="Y65" s="490"/>
      <c r="Z65" s="154">
        <v>42</v>
      </c>
      <c r="AA65" s="155">
        <v>25</v>
      </c>
      <c r="AB65" s="154">
        <v>39</v>
      </c>
      <c r="AC65" s="155">
        <v>50</v>
      </c>
      <c r="AD65" s="154">
        <v>38</v>
      </c>
      <c r="AE65" s="155">
        <v>50</v>
      </c>
      <c r="AF65" s="154">
        <v>46</v>
      </c>
      <c r="AG65" s="695">
        <v>25</v>
      </c>
      <c r="AH65" s="154">
        <v>43</v>
      </c>
      <c r="AI65" s="155">
        <v>30</v>
      </c>
      <c r="AJ65" s="154">
        <v>39</v>
      </c>
      <c r="AK65" s="155">
        <v>35</v>
      </c>
      <c r="AL65" s="216">
        <v>40</v>
      </c>
      <c r="AM65" s="162">
        <v>35</v>
      </c>
      <c r="AN65" s="159">
        <v>40</v>
      </c>
      <c r="AO65" s="160">
        <v>50</v>
      </c>
      <c r="AP65" s="159">
        <v>43</v>
      </c>
      <c r="AQ65" s="160">
        <v>35</v>
      </c>
      <c r="AR65" s="192">
        <v>38</v>
      </c>
      <c r="AS65" s="60">
        <v>50</v>
      </c>
      <c r="AT65" s="89">
        <v>2</v>
      </c>
      <c r="AU65" s="439">
        <v>1</v>
      </c>
      <c r="AV65" s="361">
        <v>50</v>
      </c>
      <c r="AW65" s="20"/>
      <c r="AX65" s="148" t="s">
        <v>326</v>
      </c>
      <c r="AY65" s="61"/>
      <c r="AZ65" s="148" t="s">
        <v>180</v>
      </c>
    </row>
    <row r="66" spans="1:52" s="59" customFormat="1" ht="20.25" customHeight="1" x14ac:dyDescent="0.35">
      <c r="A66" s="89">
        <v>3</v>
      </c>
      <c r="B66" s="553" t="s">
        <v>179</v>
      </c>
      <c r="C66" s="543">
        <v>2012</v>
      </c>
      <c r="D66" s="549" t="s">
        <v>140</v>
      </c>
      <c r="E66" s="33">
        <f>G66+I66+K66+M66+O66+Q66+S66+U66+W66+Y66+AA66+AC66+AE66+AG66+AI66+AK66-AC66+AM66+AO66+AQ66+AS66</f>
        <v>435</v>
      </c>
      <c r="F66" s="216">
        <v>48</v>
      </c>
      <c r="G66" s="155">
        <v>25</v>
      </c>
      <c r="H66" s="154">
        <v>44</v>
      </c>
      <c r="I66" s="155">
        <v>25</v>
      </c>
      <c r="J66" s="154">
        <v>41</v>
      </c>
      <c r="K66" s="155">
        <v>30</v>
      </c>
      <c r="L66" s="154">
        <v>44</v>
      </c>
      <c r="M66" s="155">
        <v>25</v>
      </c>
      <c r="N66" s="154">
        <v>45</v>
      </c>
      <c r="O66" s="155">
        <v>25</v>
      </c>
      <c r="P66" s="154"/>
      <c r="Q66" s="434"/>
      <c r="R66" s="154">
        <v>43</v>
      </c>
      <c r="S66" s="155">
        <v>25</v>
      </c>
      <c r="T66" s="154">
        <v>43</v>
      </c>
      <c r="U66" s="155">
        <v>30</v>
      </c>
      <c r="V66" s="154">
        <v>42</v>
      </c>
      <c r="W66" s="155">
        <v>30</v>
      </c>
      <c r="X66" s="154">
        <v>41</v>
      </c>
      <c r="Y66" s="155">
        <v>35</v>
      </c>
      <c r="Z66" s="154">
        <v>40</v>
      </c>
      <c r="AA66" s="155">
        <v>35</v>
      </c>
      <c r="AB66" s="154">
        <v>50</v>
      </c>
      <c r="AC66" s="490">
        <v>10</v>
      </c>
      <c r="AD66" s="154"/>
      <c r="AE66" s="662"/>
      <c r="AF66" s="154">
        <v>38</v>
      </c>
      <c r="AG66" s="162">
        <v>35</v>
      </c>
      <c r="AH66" s="154">
        <v>43</v>
      </c>
      <c r="AI66" s="155">
        <v>30</v>
      </c>
      <c r="AJ66" s="154">
        <v>41</v>
      </c>
      <c r="AK66" s="155">
        <v>25</v>
      </c>
      <c r="AL66" s="216">
        <v>40</v>
      </c>
      <c r="AM66" s="162">
        <v>25</v>
      </c>
      <c r="AN66" s="154"/>
      <c r="AO66" s="155"/>
      <c r="AP66" s="154"/>
      <c r="AQ66" s="155"/>
      <c r="AR66" s="216">
        <v>40</v>
      </c>
      <c r="AS66" s="162">
        <v>35</v>
      </c>
      <c r="AT66" s="89">
        <v>3</v>
      </c>
      <c r="AU66" s="440">
        <f t="shared" ref="AU66:AU74" si="4">AU65+1</f>
        <v>2</v>
      </c>
      <c r="AV66" s="381">
        <v>35</v>
      </c>
      <c r="AW66" s="20"/>
      <c r="AX66" s="148" t="s">
        <v>325</v>
      </c>
      <c r="AY66" s="61"/>
      <c r="AZ66" s="148" t="s">
        <v>207</v>
      </c>
    </row>
    <row r="67" spans="1:52" s="59" customFormat="1" ht="20.25" customHeight="1" x14ac:dyDescent="0.35">
      <c r="A67" s="89">
        <v>4</v>
      </c>
      <c r="B67" s="553" t="s">
        <v>350</v>
      </c>
      <c r="C67" s="538">
        <v>2013</v>
      </c>
      <c r="D67" s="606" t="s">
        <v>330</v>
      </c>
      <c r="E67" s="33">
        <f>G67+I67+K67+M67+O67+Q67+S67+U67+W67+Y67+AA67+AC67+AE67+AG67+AI67+AK67-M67+AM67+AO67+AQ67+AS67</f>
        <v>295.5</v>
      </c>
      <c r="F67" s="216">
        <v>60</v>
      </c>
      <c r="G67" s="155">
        <v>20</v>
      </c>
      <c r="H67" s="154">
        <v>57</v>
      </c>
      <c r="I67" s="155">
        <v>17.5</v>
      </c>
      <c r="J67" s="154">
        <v>59</v>
      </c>
      <c r="K67" s="155">
        <v>15</v>
      </c>
      <c r="L67" s="154">
        <v>60</v>
      </c>
      <c r="M67" s="434">
        <v>10</v>
      </c>
      <c r="N67" s="154">
        <v>62</v>
      </c>
      <c r="O67" s="155">
        <v>15</v>
      </c>
      <c r="P67" s="154">
        <v>59</v>
      </c>
      <c r="Q67" s="155">
        <v>15</v>
      </c>
      <c r="R67" s="154"/>
      <c r="S67" s="490"/>
      <c r="T67" s="154">
        <v>50</v>
      </c>
      <c r="U67" s="155">
        <v>20</v>
      </c>
      <c r="V67" s="154">
        <v>55</v>
      </c>
      <c r="W67" s="155">
        <v>15</v>
      </c>
      <c r="X67" s="154"/>
      <c r="Y67" s="155"/>
      <c r="Z67" s="154">
        <v>53</v>
      </c>
      <c r="AA67" s="155">
        <v>15</v>
      </c>
      <c r="AB67" s="154">
        <v>58</v>
      </c>
      <c r="AC67" s="155">
        <v>8</v>
      </c>
      <c r="AD67" s="154">
        <v>56</v>
      </c>
      <c r="AE67" s="662">
        <v>15</v>
      </c>
      <c r="AF67" s="154">
        <v>55</v>
      </c>
      <c r="AG67" s="162">
        <v>20</v>
      </c>
      <c r="AH67" s="154">
        <v>56</v>
      </c>
      <c r="AI67" s="155">
        <v>15</v>
      </c>
      <c r="AJ67" s="154">
        <v>53</v>
      </c>
      <c r="AK67" s="155">
        <v>20</v>
      </c>
      <c r="AL67" s="216">
        <v>46</v>
      </c>
      <c r="AM67" s="162">
        <v>20</v>
      </c>
      <c r="AN67" s="154">
        <v>50</v>
      </c>
      <c r="AO67" s="155">
        <v>25</v>
      </c>
      <c r="AP67" s="154">
        <v>51</v>
      </c>
      <c r="AQ67" s="155">
        <v>20</v>
      </c>
      <c r="AR67" s="216">
        <v>58</v>
      </c>
      <c r="AS67" s="162">
        <v>20</v>
      </c>
      <c r="AT67" s="89">
        <v>4</v>
      </c>
      <c r="AU67" s="439">
        <f t="shared" si="4"/>
        <v>3</v>
      </c>
      <c r="AV67" s="361">
        <v>25</v>
      </c>
      <c r="AW67" s="20"/>
      <c r="AX67" s="238" t="s">
        <v>332</v>
      </c>
      <c r="AY67" s="61"/>
      <c r="AZ67" s="238" t="s">
        <v>330</v>
      </c>
    </row>
    <row r="68" spans="1:52" s="59" customFormat="1" ht="20.25" customHeight="1" x14ac:dyDescent="0.35">
      <c r="A68" s="89">
        <v>5</v>
      </c>
      <c r="B68" s="219" t="s">
        <v>285</v>
      </c>
      <c r="C68" s="61">
        <v>2013</v>
      </c>
      <c r="D68" s="110" t="s">
        <v>129</v>
      </c>
      <c r="E68" s="33">
        <f>G68+I68+K68+M68+O68+Q68+S68+U68+W68+Y68+AA68+AC68+AE68+AG68+AI68+AK68+AM68+AO68+AQ68+AS68</f>
        <v>263</v>
      </c>
      <c r="F68" s="192"/>
      <c r="G68" s="411"/>
      <c r="H68" s="159">
        <v>57</v>
      </c>
      <c r="I68" s="155">
        <v>17.5</v>
      </c>
      <c r="J68" s="159">
        <v>53</v>
      </c>
      <c r="K68" s="155">
        <v>20</v>
      </c>
      <c r="L68" s="154">
        <v>49</v>
      </c>
      <c r="M68" s="155">
        <v>20</v>
      </c>
      <c r="N68" s="154">
        <v>51</v>
      </c>
      <c r="O68" s="155">
        <v>20</v>
      </c>
      <c r="P68" s="154">
        <v>51</v>
      </c>
      <c r="Q68" s="155">
        <v>25</v>
      </c>
      <c r="R68" s="154"/>
      <c r="S68" s="490"/>
      <c r="T68" s="154"/>
      <c r="U68" s="155"/>
      <c r="V68" s="154"/>
      <c r="W68" s="155"/>
      <c r="X68" s="154">
        <v>52</v>
      </c>
      <c r="Y68" s="158">
        <v>20</v>
      </c>
      <c r="Z68" s="154">
        <v>59</v>
      </c>
      <c r="AA68" s="155">
        <v>10</v>
      </c>
      <c r="AB68" s="154"/>
      <c r="AC68" s="155"/>
      <c r="AD68" s="154">
        <v>48</v>
      </c>
      <c r="AE68" s="155">
        <v>25</v>
      </c>
      <c r="AF68" s="154">
        <v>56</v>
      </c>
      <c r="AG68" s="162">
        <v>12.5</v>
      </c>
      <c r="AH68" s="154">
        <v>58</v>
      </c>
      <c r="AI68" s="155">
        <v>8</v>
      </c>
      <c r="AJ68" s="154"/>
      <c r="AK68" s="662"/>
      <c r="AL68" s="216">
        <v>49</v>
      </c>
      <c r="AM68" s="162">
        <v>15</v>
      </c>
      <c r="AN68" s="159">
        <v>51</v>
      </c>
      <c r="AO68" s="160">
        <v>20</v>
      </c>
      <c r="AP68" s="159">
        <v>44</v>
      </c>
      <c r="AQ68" s="160">
        <v>25</v>
      </c>
      <c r="AR68" s="192">
        <v>52</v>
      </c>
      <c r="AS68" s="60">
        <v>25</v>
      </c>
      <c r="AT68" s="89">
        <v>5</v>
      </c>
      <c r="AU68" s="440">
        <f t="shared" si="4"/>
        <v>4</v>
      </c>
      <c r="AV68" s="381">
        <v>20</v>
      </c>
      <c r="AW68" s="20"/>
      <c r="AX68" s="148" t="s">
        <v>322</v>
      </c>
      <c r="AY68" s="61"/>
      <c r="AZ68" s="148" t="s">
        <v>207</v>
      </c>
    </row>
    <row r="69" spans="1:52" s="59" customFormat="1" ht="20.25" customHeight="1" x14ac:dyDescent="0.35">
      <c r="A69" s="89">
        <v>6</v>
      </c>
      <c r="B69" s="287" t="s">
        <v>351</v>
      </c>
      <c r="C69" s="61">
        <v>2013</v>
      </c>
      <c r="D69" s="292" t="s">
        <v>133</v>
      </c>
      <c r="E69" s="33">
        <f>G69+I69+K69+M69+O69+Q69+S69+U69+W69+Y69+AA69+AC69+AE69+AG69+AI69+AK69+AM69+AO69+AQ69+AS69</f>
        <v>144</v>
      </c>
      <c r="F69" s="216">
        <v>62</v>
      </c>
      <c r="G69" s="155">
        <v>15</v>
      </c>
      <c r="H69" s="154"/>
      <c r="I69" s="434"/>
      <c r="J69" s="154"/>
      <c r="K69" s="155"/>
      <c r="L69" s="154">
        <v>57</v>
      </c>
      <c r="M69" s="155">
        <v>15</v>
      </c>
      <c r="N69" s="154"/>
      <c r="O69" s="155"/>
      <c r="P69" s="154"/>
      <c r="Q69" s="155"/>
      <c r="R69" s="154">
        <v>58</v>
      </c>
      <c r="S69" s="155">
        <v>20</v>
      </c>
      <c r="T69" s="154"/>
      <c r="U69" s="490"/>
      <c r="V69" s="154">
        <v>48</v>
      </c>
      <c r="W69" s="155">
        <v>20</v>
      </c>
      <c r="X69" s="154"/>
      <c r="Y69" s="155"/>
      <c r="Z69" s="154">
        <v>48</v>
      </c>
      <c r="AA69" s="155">
        <v>20</v>
      </c>
      <c r="AB69" s="154">
        <v>48</v>
      </c>
      <c r="AC69" s="155">
        <v>15</v>
      </c>
      <c r="AD69" s="154">
        <v>50</v>
      </c>
      <c r="AE69" s="155">
        <v>20</v>
      </c>
      <c r="AF69" s="154"/>
      <c r="AG69" s="695"/>
      <c r="AH69" s="154"/>
      <c r="AI69" s="155"/>
      <c r="AJ69" s="154">
        <v>55</v>
      </c>
      <c r="AK69" s="155">
        <v>10</v>
      </c>
      <c r="AL69" s="216">
        <v>50</v>
      </c>
      <c r="AM69" s="162">
        <v>9</v>
      </c>
      <c r="AN69" s="154"/>
      <c r="AO69" s="155"/>
      <c r="AP69" s="154"/>
      <c r="AQ69" s="155"/>
      <c r="AR69" s="216"/>
      <c r="AS69" s="162"/>
      <c r="AT69" s="89">
        <v>6</v>
      </c>
      <c r="AU69" s="439">
        <f t="shared" si="4"/>
        <v>5</v>
      </c>
      <c r="AV69" s="361">
        <v>15</v>
      </c>
      <c r="AW69" s="20"/>
      <c r="AX69" s="148" t="s">
        <v>324</v>
      </c>
      <c r="AY69" s="61"/>
      <c r="AZ69" s="148" t="s">
        <v>207</v>
      </c>
    </row>
    <row r="70" spans="1:52" s="59" customFormat="1" ht="20.25" customHeight="1" x14ac:dyDescent="0.35">
      <c r="A70" s="89">
        <v>7</v>
      </c>
      <c r="B70" s="239" t="s">
        <v>312</v>
      </c>
      <c r="C70" s="61">
        <v>2012</v>
      </c>
      <c r="D70" s="239" t="s">
        <v>140</v>
      </c>
      <c r="E70" s="33">
        <f>G70+I70+K70+M70+O70+Q70+S70+U70+W70+Y70+AA70+AC70+AE70+AG70+AI70+AK70+AM70+AO70+AQ70+AS70-AK70</f>
        <v>114.5</v>
      </c>
      <c r="F70" s="216">
        <v>63</v>
      </c>
      <c r="G70" s="155">
        <v>10</v>
      </c>
      <c r="H70" s="154">
        <v>62</v>
      </c>
      <c r="I70" s="155">
        <v>8</v>
      </c>
      <c r="J70" s="154"/>
      <c r="K70" s="434"/>
      <c r="L70" s="159"/>
      <c r="M70" s="160"/>
      <c r="N70" s="159"/>
      <c r="O70" s="160"/>
      <c r="P70" s="159"/>
      <c r="Q70" s="160"/>
      <c r="R70" s="154"/>
      <c r="S70" s="490"/>
      <c r="T70" s="154"/>
      <c r="U70" s="155"/>
      <c r="V70" s="154"/>
      <c r="W70" s="155"/>
      <c r="X70" s="154">
        <v>59</v>
      </c>
      <c r="Y70" s="158">
        <v>10</v>
      </c>
      <c r="Z70" s="159"/>
      <c r="AA70" s="160"/>
      <c r="AB70" s="159"/>
      <c r="AC70" s="160"/>
      <c r="AD70" s="154">
        <v>62</v>
      </c>
      <c r="AE70" s="155">
        <v>10</v>
      </c>
      <c r="AF70" s="154">
        <v>56</v>
      </c>
      <c r="AG70" s="162">
        <v>12.5</v>
      </c>
      <c r="AH70" s="154">
        <v>53</v>
      </c>
      <c r="AI70" s="155">
        <v>20</v>
      </c>
      <c r="AJ70" s="154">
        <v>65</v>
      </c>
      <c r="AK70" s="662">
        <v>6</v>
      </c>
      <c r="AL70" s="216">
        <v>60</v>
      </c>
      <c r="AM70" s="162">
        <v>4</v>
      </c>
      <c r="AN70" s="154">
        <v>55</v>
      </c>
      <c r="AO70" s="155">
        <v>15</v>
      </c>
      <c r="AP70" s="154">
        <v>58</v>
      </c>
      <c r="AQ70" s="155">
        <v>15</v>
      </c>
      <c r="AR70" s="216">
        <v>66</v>
      </c>
      <c r="AS70" s="162">
        <v>10</v>
      </c>
      <c r="AT70" s="89">
        <v>7</v>
      </c>
      <c r="AU70" s="440">
        <f t="shared" si="4"/>
        <v>6</v>
      </c>
      <c r="AV70" s="381">
        <v>10</v>
      </c>
    </row>
    <row r="71" spans="1:52" s="59" customFormat="1" ht="20.25" customHeight="1" x14ac:dyDescent="0.35">
      <c r="A71" s="89">
        <v>8</v>
      </c>
      <c r="B71" s="469" t="s">
        <v>502</v>
      </c>
      <c r="C71" s="61">
        <v>2012</v>
      </c>
      <c r="D71" s="570" t="s">
        <v>176</v>
      </c>
      <c r="E71" s="33">
        <f t="shared" ref="E71:E81" si="5">G71+I71+K71+M71+O71+Q71+S71+U71+W71+Y71+AA71+AC71+AE71+AG71+AI71+AK71+AM71+AO71+AQ71+AS71</f>
        <v>67</v>
      </c>
      <c r="F71" s="192"/>
      <c r="G71" s="434"/>
      <c r="H71" s="159"/>
      <c r="I71" s="160"/>
      <c r="J71" s="159"/>
      <c r="K71" s="160"/>
      <c r="L71" s="159"/>
      <c r="M71" s="160"/>
      <c r="N71" s="159"/>
      <c r="O71" s="160"/>
      <c r="P71" s="159"/>
      <c r="Q71" s="160"/>
      <c r="R71" s="159"/>
      <c r="S71" s="493"/>
      <c r="T71" s="159"/>
      <c r="U71" s="160"/>
      <c r="V71" s="159"/>
      <c r="W71" s="160"/>
      <c r="X71" s="159">
        <v>58</v>
      </c>
      <c r="Y71" s="160">
        <v>15</v>
      </c>
      <c r="Z71" s="159"/>
      <c r="AA71" s="160"/>
      <c r="AB71" s="159">
        <v>47</v>
      </c>
      <c r="AC71" s="160">
        <v>20</v>
      </c>
      <c r="AD71" s="154"/>
      <c r="AE71" s="662"/>
      <c r="AF71" s="154">
        <v>57</v>
      </c>
      <c r="AG71" s="162">
        <v>8</v>
      </c>
      <c r="AH71" s="159"/>
      <c r="AI71" s="160"/>
      <c r="AJ71" s="159">
        <v>54</v>
      </c>
      <c r="AK71" s="160">
        <v>15</v>
      </c>
      <c r="AL71" s="216">
        <v>50</v>
      </c>
      <c r="AM71" s="162">
        <v>9</v>
      </c>
      <c r="AN71" s="154"/>
      <c r="AO71" s="155"/>
      <c r="AP71" s="154"/>
      <c r="AQ71" s="155"/>
      <c r="AR71" s="216"/>
      <c r="AS71" s="162"/>
      <c r="AT71" s="89">
        <v>8</v>
      </c>
      <c r="AU71" s="439">
        <f t="shared" si="4"/>
        <v>7</v>
      </c>
      <c r="AV71" s="361">
        <v>8</v>
      </c>
    </row>
    <row r="72" spans="1:52" s="59" customFormat="1" ht="20.25" customHeight="1" x14ac:dyDescent="0.35">
      <c r="A72" s="89">
        <v>9</v>
      </c>
      <c r="B72" s="219" t="s">
        <v>275</v>
      </c>
      <c r="C72" s="61">
        <v>2012</v>
      </c>
      <c r="D72" s="448" t="s">
        <v>296</v>
      </c>
      <c r="E72" s="33">
        <f t="shared" si="5"/>
        <v>55</v>
      </c>
      <c r="F72" s="192"/>
      <c r="G72" s="434"/>
      <c r="H72" s="159"/>
      <c r="I72" s="160"/>
      <c r="J72" s="159"/>
      <c r="K72" s="160"/>
      <c r="L72" s="159"/>
      <c r="M72" s="160"/>
      <c r="N72" s="159"/>
      <c r="O72" s="160"/>
      <c r="P72" s="159"/>
      <c r="Q72" s="160"/>
      <c r="R72" s="159"/>
      <c r="S72" s="493"/>
      <c r="T72" s="159"/>
      <c r="U72" s="160"/>
      <c r="V72" s="159"/>
      <c r="W72" s="160"/>
      <c r="X72" s="159">
        <v>48</v>
      </c>
      <c r="Y72" s="160">
        <v>25</v>
      </c>
      <c r="Z72" s="154"/>
      <c r="AA72" s="155"/>
      <c r="AB72" s="154">
        <v>41</v>
      </c>
      <c r="AC72" s="155">
        <v>30</v>
      </c>
      <c r="AD72" s="159"/>
      <c r="AE72" s="624"/>
      <c r="AF72" s="159"/>
      <c r="AG72" s="60"/>
      <c r="AH72" s="154"/>
      <c r="AI72" s="155"/>
      <c r="AJ72" s="154"/>
      <c r="AK72" s="155"/>
      <c r="AL72" s="192"/>
      <c r="AM72" s="60"/>
      <c r="AN72" s="159"/>
      <c r="AO72" s="160"/>
      <c r="AP72" s="159"/>
      <c r="AQ72" s="160"/>
      <c r="AR72" s="192"/>
      <c r="AS72" s="60"/>
      <c r="AT72" s="89">
        <v>9</v>
      </c>
      <c r="AU72" s="440">
        <f t="shared" si="4"/>
        <v>8</v>
      </c>
      <c r="AV72" s="381">
        <v>6</v>
      </c>
      <c r="AW72" s="20"/>
    </row>
    <row r="73" spans="1:52" s="59" customFormat="1" ht="20.25" customHeight="1" x14ac:dyDescent="0.35">
      <c r="A73" s="89">
        <v>10</v>
      </c>
      <c r="B73" s="525" t="s">
        <v>535</v>
      </c>
      <c r="C73" s="61">
        <v>2013</v>
      </c>
      <c r="D73" s="526" t="s">
        <v>129</v>
      </c>
      <c r="E73" s="33">
        <f t="shared" si="5"/>
        <v>36</v>
      </c>
      <c r="F73" s="192"/>
      <c r="G73" s="434"/>
      <c r="H73" s="159"/>
      <c r="I73" s="160"/>
      <c r="J73" s="159"/>
      <c r="K73" s="160"/>
      <c r="L73" s="159"/>
      <c r="M73" s="160"/>
      <c r="N73" s="159"/>
      <c r="O73" s="160"/>
      <c r="P73" s="159"/>
      <c r="Q73" s="160"/>
      <c r="R73" s="159"/>
      <c r="S73" s="493"/>
      <c r="T73" s="159"/>
      <c r="U73" s="160"/>
      <c r="V73" s="159"/>
      <c r="W73" s="160"/>
      <c r="X73" s="159"/>
      <c r="Y73" s="160"/>
      <c r="Z73" s="159"/>
      <c r="AA73" s="160"/>
      <c r="AB73" s="159"/>
      <c r="AC73" s="160"/>
      <c r="AD73" s="159"/>
      <c r="AE73" s="624"/>
      <c r="AF73" s="159">
        <v>63</v>
      </c>
      <c r="AG73" s="60">
        <v>6</v>
      </c>
      <c r="AH73" s="159">
        <v>61</v>
      </c>
      <c r="AI73" s="160">
        <v>6</v>
      </c>
      <c r="AJ73" s="159">
        <v>61</v>
      </c>
      <c r="AK73" s="160">
        <v>8</v>
      </c>
      <c r="AL73" s="192">
        <v>57</v>
      </c>
      <c r="AM73" s="60">
        <v>6</v>
      </c>
      <c r="AN73" s="159">
        <v>57</v>
      </c>
      <c r="AO73" s="160">
        <v>10</v>
      </c>
      <c r="AP73" s="159"/>
      <c r="AQ73" s="160"/>
      <c r="AR73" s="192"/>
      <c r="AS73" s="60"/>
      <c r="AT73" s="89">
        <v>10</v>
      </c>
      <c r="AU73" s="439">
        <f t="shared" si="4"/>
        <v>9</v>
      </c>
      <c r="AV73" s="361">
        <v>4</v>
      </c>
    </row>
    <row r="74" spans="1:52" x14ac:dyDescent="0.35">
      <c r="A74" s="89">
        <v>11</v>
      </c>
      <c r="B74" s="646" t="s">
        <v>594</v>
      </c>
      <c r="C74" s="61">
        <v>2012</v>
      </c>
      <c r="D74" s="608" t="s">
        <v>330</v>
      </c>
      <c r="E74" s="33">
        <f t="shared" si="5"/>
        <v>33</v>
      </c>
      <c r="F74" s="192"/>
      <c r="G74" s="434"/>
      <c r="H74" s="159"/>
      <c r="I74" s="160"/>
      <c r="J74" s="159"/>
      <c r="K74" s="160"/>
      <c r="L74" s="159"/>
      <c r="M74" s="160"/>
      <c r="N74" s="159"/>
      <c r="O74" s="160"/>
      <c r="P74" s="159"/>
      <c r="Q74" s="160"/>
      <c r="R74" s="159"/>
      <c r="S74" s="493"/>
      <c r="T74" s="159"/>
      <c r="U74" s="160"/>
      <c r="V74" s="159"/>
      <c r="W74" s="160"/>
      <c r="X74" s="159"/>
      <c r="Y74" s="160"/>
      <c r="Z74" s="159"/>
      <c r="AA74" s="160"/>
      <c r="AB74" s="159"/>
      <c r="AC74" s="160"/>
      <c r="AD74" s="159"/>
      <c r="AE74" s="624"/>
      <c r="AF74" s="159"/>
      <c r="AG74" s="60"/>
      <c r="AH74" s="159"/>
      <c r="AI74" s="160"/>
      <c r="AJ74" s="159"/>
      <c r="AK74" s="160"/>
      <c r="AL74" s="192"/>
      <c r="AM74" s="60"/>
      <c r="AN74" s="159">
        <v>61</v>
      </c>
      <c r="AO74" s="160">
        <v>8</v>
      </c>
      <c r="AP74" s="159">
        <v>60</v>
      </c>
      <c r="AQ74" s="160">
        <v>10</v>
      </c>
      <c r="AR74" s="192">
        <v>62</v>
      </c>
      <c r="AS74" s="60">
        <v>15</v>
      </c>
      <c r="AT74" s="89">
        <v>11</v>
      </c>
      <c r="AU74" s="440">
        <f t="shared" si="4"/>
        <v>10</v>
      </c>
      <c r="AV74" s="381">
        <v>2</v>
      </c>
      <c r="AW74" s="59"/>
    </row>
    <row r="75" spans="1:52" ht="20" customHeight="1" x14ac:dyDescent="0.35">
      <c r="A75" s="89">
        <v>12</v>
      </c>
      <c r="B75" s="644" t="s">
        <v>450</v>
      </c>
      <c r="C75" s="61">
        <v>2012</v>
      </c>
      <c r="D75" s="644" t="s">
        <v>207</v>
      </c>
      <c r="E75" s="33">
        <f t="shared" si="5"/>
        <v>20</v>
      </c>
      <c r="F75" s="216"/>
      <c r="G75" s="434"/>
      <c r="H75" s="154"/>
      <c r="I75" s="155"/>
      <c r="J75" s="154"/>
      <c r="K75" s="155"/>
      <c r="L75" s="154"/>
      <c r="M75" s="155"/>
      <c r="N75" s="154"/>
      <c r="O75" s="155"/>
      <c r="P75" s="154">
        <v>58</v>
      </c>
      <c r="Q75" s="155">
        <v>20</v>
      </c>
      <c r="R75" s="154"/>
      <c r="S75" s="490"/>
      <c r="T75" s="154"/>
      <c r="U75" s="155"/>
      <c r="V75" s="154"/>
      <c r="W75" s="155"/>
      <c r="X75" s="154"/>
      <c r="Y75" s="155"/>
      <c r="Z75" s="154"/>
      <c r="AA75" s="155"/>
      <c r="AB75" s="154"/>
      <c r="AC75" s="155"/>
      <c r="AD75" s="159"/>
      <c r="AE75" s="624"/>
      <c r="AF75" s="159"/>
      <c r="AG75" s="217"/>
      <c r="AH75" s="159"/>
      <c r="AI75" s="160"/>
      <c r="AJ75" s="159"/>
      <c r="AK75" s="160"/>
      <c r="AL75" s="192"/>
      <c r="AM75" s="60"/>
      <c r="AN75" s="159"/>
      <c r="AO75" s="160"/>
      <c r="AP75" s="159"/>
      <c r="AQ75" s="160"/>
      <c r="AR75" s="192"/>
      <c r="AS75" s="60"/>
      <c r="AT75" s="89">
        <v>12</v>
      </c>
      <c r="AU75" s="441"/>
      <c r="AV75" s="390"/>
      <c r="AW75" s="59"/>
    </row>
    <row r="76" spans="1:52" ht="19" customHeight="1" x14ac:dyDescent="0.35">
      <c r="A76" s="89">
        <v>13</v>
      </c>
      <c r="B76" s="645" t="s">
        <v>398</v>
      </c>
      <c r="C76" s="61">
        <v>2012</v>
      </c>
      <c r="D76" s="647" t="s">
        <v>183</v>
      </c>
      <c r="E76" s="33">
        <f t="shared" si="5"/>
        <v>20</v>
      </c>
      <c r="F76" s="449"/>
      <c r="G76" s="434"/>
      <c r="H76" s="173">
        <v>60</v>
      </c>
      <c r="I76" s="174">
        <v>10</v>
      </c>
      <c r="J76" s="173">
        <v>61</v>
      </c>
      <c r="K76" s="174">
        <v>10</v>
      </c>
      <c r="L76" s="173"/>
      <c r="M76" s="174"/>
      <c r="N76" s="173"/>
      <c r="O76" s="174"/>
      <c r="P76" s="173"/>
      <c r="Q76" s="174"/>
      <c r="R76" s="167"/>
      <c r="S76" s="493"/>
      <c r="T76" s="167"/>
      <c r="U76" s="172"/>
      <c r="V76" s="167"/>
      <c r="W76" s="172"/>
      <c r="X76" s="167"/>
      <c r="Y76" s="172"/>
      <c r="Z76" s="173"/>
      <c r="AA76" s="174"/>
      <c r="AB76" s="173"/>
      <c r="AC76" s="174"/>
      <c r="AD76" s="173"/>
      <c r="AE76" s="696"/>
      <c r="AF76" s="173"/>
      <c r="AG76" s="175"/>
      <c r="AH76" s="154"/>
      <c r="AI76" s="155"/>
      <c r="AJ76" s="173"/>
      <c r="AK76" s="174"/>
      <c r="AL76" s="449"/>
      <c r="AM76" s="175"/>
      <c r="AN76" s="167"/>
      <c r="AO76" s="172"/>
      <c r="AP76" s="167"/>
      <c r="AQ76" s="172"/>
      <c r="AR76" s="199"/>
      <c r="AS76" s="168"/>
      <c r="AT76" s="89">
        <v>13</v>
      </c>
      <c r="AU76" s="441"/>
      <c r="AV76" s="391">
        <f>SUM(AV65:AV74)</f>
        <v>175</v>
      </c>
      <c r="AW76" s="59"/>
    </row>
    <row r="77" spans="1:52" x14ac:dyDescent="0.35">
      <c r="A77" s="89">
        <v>14</v>
      </c>
      <c r="B77" s="535" t="s">
        <v>564</v>
      </c>
      <c r="C77" s="83">
        <v>2012</v>
      </c>
      <c r="D77" s="536" t="s">
        <v>140</v>
      </c>
      <c r="E77" s="33">
        <f t="shared" si="5"/>
        <v>10</v>
      </c>
      <c r="F77" s="199"/>
      <c r="G77" s="474"/>
      <c r="H77" s="167"/>
      <c r="I77" s="172"/>
      <c r="J77" s="167"/>
      <c r="K77" s="172"/>
      <c r="L77" s="167"/>
      <c r="M77" s="172"/>
      <c r="N77" s="167"/>
      <c r="O77" s="172"/>
      <c r="P77" s="167"/>
      <c r="Q77" s="172"/>
      <c r="R77" s="167"/>
      <c r="S77" s="494"/>
      <c r="T77" s="167"/>
      <c r="U77" s="172"/>
      <c r="V77" s="167"/>
      <c r="W77" s="172"/>
      <c r="X77" s="167"/>
      <c r="Y77" s="172"/>
      <c r="Z77" s="167"/>
      <c r="AA77" s="172"/>
      <c r="AB77" s="167"/>
      <c r="AC77" s="172"/>
      <c r="AD77" s="167"/>
      <c r="AE77" s="635"/>
      <c r="AF77" s="167"/>
      <c r="AG77" s="168"/>
      <c r="AH77" s="159">
        <v>57</v>
      </c>
      <c r="AI77" s="160">
        <v>10</v>
      </c>
      <c r="AJ77" s="167"/>
      <c r="AK77" s="172"/>
      <c r="AL77" s="199"/>
      <c r="AM77" s="168"/>
      <c r="AN77" s="167"/>
      <c r="AO77" s="172"/>
      <c r="AP77" s="167"/>
      <c r="AQ77" s="172"/>
      <c r="AR77" s="449"/>
      <c r="AS77" s="175"/>
      <c r="AT77" s="89">
        <v>14</v>
      </c>
      <c r="AU77" s="123"/>
      <c r="AV77" s="123"/>
      <c r="AW77" s="59"/>
    </row>
    <row r="78" spans="1:52" x14ac:dyDescent="0.35">
      <c r="A78" s="89">
        <v>15</v>
      </c>
      <c r="B78" s="568" t="s">
        <v>451</v>
      </c>
      <c r="C78" s="83">
        <v>2013</v>
      </c>
      <c r="D78" s="571" t="s">
        <v>207</v>
      </c>
      <c r="E78" s="33">
        <f t="shared" si="5"/>
        <v>9</v>
      </c>
      <c r="F78" s="199"/>
      <c r="G78" s="474"/>
      <c r="H78" s="167"/>
      <c r="I78" s="172"/>
      <c r="J78" s="167"/>
      <c r="K78" s="172"/>
      <c r="L78" s="167"/>
      <c r="M78" s="172"/>
      <c r="N78" s="167"/>
      <c r="O78" s="172"/>
      <c r="P78" s="167">
        <v>61</v>
      </c>
      <c r="Q78" s="172">
        <v>9</v>
      </c>
      <c r="R78" s="167"/>
      <c r="S78" s="494"/>
      <c r="T78" s="167"/>
      <c r="U78" s="172"/>
      <c r="V78" s="167"/>
      <c r="W78" s="172"/>
      <c r="X78" s="167"/>
      <c r="Y78" s="172"/>
      <c r="Z78" s="167"/>
      <c r="AA78" s="172"/>
      <c r="AB78" s="167"/>
      <c r="AC78" s="172"/>
      <c r="AD78" s="167"/>
      <c r="AE78" s="635"/>
      <c r="AF78" s="167"/>
      <c r="AG78" s="168"/>
      <c r="AH78" s="159"/>
      <c r="AI78" s="160"/>
      <c r="AJ78" s="167"/>
      <c r="AK78" s="172"/>
      <c r="AL78" s="199"/>
      <c r="AM78" s="168"/>
      <c r="AN78" s="173"/>
      <c r="AO78" s="174"/>
      <c r="AP78" s="173"/>
      <c r="AQ78" s="174"/>
      <c r="AR78" s="449"/>
      <c r="AS78" s="175"/>
      <c r="AT78" s="89">
        <v>15</v>
      </c>
      <c r="AU78" s="123"/>
      <c r="AV78" s="123"/>
      <c r="AW78" s="59"/>
    </row>
    <row r="79" spans="1:52" x14ac:dyDescent="0.35">
      <c r="A79" s="89">
        <v>16</v>
      </c>
      <c r="B79" s="568" t="s">
        <v>325</v>
      </c>
      <c r="C79" s="83">
        <v>2012</v>
      </c>
      <c r="D79" s="571" t="s">
        <v>207</v>
      </c>
      <c r="E79" s="33">
        <f t="shared" si="5"/>
        <v>9</v>
      </c>
      <c r="F79" s="449"/>
      <c r="G79" s="474"/>
      <c r="H79" s="173"/>
      <c r="I79" s="174"/>
      <c r="J79" s="173"/>
      <c r="K79" s="174"/>
      <c r="L79" s="173"/>
      <c r="M79" s="174"/>
      <c r="N79" s="173"/>
      <c r="O79" s="174"/>
      <c r="P79" s="173">
        <v>61</v>
      </c>
      <c r="Q79" s="174">
        <v>9</v>
      </c>
      <c r="R79" s="173"/>
      <c r="S79" s="506"/>
      <c r="T79" s="173"/>
      <c r="U79" s="174"/>
      <c r="V79" s="173"/>
      <c r="W79" s="174"/>
      <c r="X79" s="173"/>
      <c r="Y79" s="521"/>
      <c r="Z79" s="167"/>
      <c r="AA79" s="172"/>
      <c r="AB79" s="167"/>
      <c r="AC79" s="172"/>
      <c r="AD79" s="167"/>
      <c r="AE79" s="635"/>
      <c r="AF79" s="167"/>
      <c r="AG79" s="168"/>
      <c r="AH79" s="159"/>
      <c r="AI79" s="160"/>
      <c r="AJ79" s="167"/>
      <c r="AK79" s="172"/>
      <c r="AL79" s="199"/>
      <c r="AM79" s="168"/>
      <c r="AN79" s="173"/>
      <c r="AO79" s="174"/>
      <c r="AP79" s="173"/>
      <c r="AQ79" s="174"/>
      <c r="AR79" s="449"/>
      <c r="AS79" s="175"/>
      <c r="AT79" s="89">
        <v>16</v>
      </c>
      <c r="AU79" s="123"/>
      <c r="AV79" s="123"/>
      <c r="AW79" s="59"/>
    </row>
    <row r="80" spans="1:52" x14ac:dyDescent="0.35">
      <c r="A80" s="89">
        <v>17</v>
      </c>
      <c r="B80" s="563" t="s">
        <v>586</v>
      </c>
      <c r="C80" s="83">
        <v>2013</v>
      </c>
      <c r="D80" s="564" t="s">
        <v>587</v>
      </c>
      <c r="E80" s="33">
        <f t="shared" si="5"/>
        <v>8</v>
      </c>
      <c r="F80" s="199"/>
      <c r="G80" s="474"/>
      <c r="H80" s="167"/>
      <c r="I80" s="172"/>
      <c r="J80" s="167"/>
      <c r="K80" s="172"/>
      <c r="L80" s="167"/>
      <c r="M80" s="172"/>
      <c r="N80" s="167"/>
      <c r="O80" s="172"/>
      <c r="P80" s="167"/>
      <c r="Q80" s="172"/>
      <c r="R80" s="167"/>
      <c r="S80" s="506"/>
      <c r="T80" s="167"/>
      <c r="U80" s="172"/>
      <c r="V80" s="167"/>
      <c r="W80" s="172"/>
      <c r="X80" s="167"/>
      <c r="Y80" s="172"/>
      <c r="Z80" s="167"/>
      <c r="AA80" s="172"/>
      <c r="AB80" s="167"/>
      <c r="AC80" s="172"/>
      <c r="AD80" s="167"/>
      <c r="AE80" s="635"/>
      <c r="AF80" s="167"/>
      <c r="AG80" s="168"/>
      <c r="AH80" s="159"/>
      <c r="AI80" s="160"/>
      <c r="AJ80" s="167"/>
      <c r="AK80" s="172"/>
      <c r="AL80" s="199">
        <v>63</v>
      </c>
      <c r="AM80" s="168">
        <v>2</v>
      </c>
      <c r="AN80" s="167">
        <v>62</v>
      </c>
      <c r="AO80" s="172">
        <v>6</v>
      </c>
      <c r="AP80" s="173"/>
      <c r="AQ80" s="174"/>
      <c r="AR80" s="199"/>
      <c r="AS80" s="168"/>
      <c r="AT80" s="89">
        <v>17</v>
      </c>
      <c r="AU80" s="123"/>
      <c r="AV80" s="123"/>
      <c r="AW80" s="59"/>
    </row>
    <row r="81" spans="1:49" ht="17" thickBot="1" x14ac:dyDescent="0.4">
      <c r="A81" s="89">
        <v>18</v>
      </c>
      <c r="B81" s="567" t="s">
        <v>536</v>
      </c>
      <c r="C81" s="83">
        <v>2013</v>
      </c>
      <c r="D81" s="569" t="s">
        <v>537</v>
      </c>
      <c r="E81" s="33">
        <f t="shared" si="5"/>
        <v>4</v>
      </c>
      <c r="F81" s="199"/>
      <c r="G81" s="474"/>
      <c r="H81" s="167"/>
      <c r="I81" s="172"/>
      <c r="J81" s="167"/>
      <c r="K81" s="172"/>
      <c r="L81" s="167"/>
      <c r="M81" s="172"/>
      <c r="N81" s="167"/>
      <c r="O81" s="172"/>
      <c r="P81" s="167"/>
      <c r="Q81" s="172"/>
      <c r="R81" s="167"/>
      <c r="S81" s="506"/>
      <c r="T81" s="167"/>
      <c r="U81" s="172"/>
      <c r="V81" s="167"/>
      <c r="W81" s="172"/>
      <c r="X81" s="167"/>
      <c r="Y81" s="172"/>
      <c r="Z81" s="167"/>
      <c r="AA81" s="172"/>
      <c r="AB81" s="167"/>
      <c r="AC81" s="172"/>
      <c r="AD81" s="167"/>
      <c r="AE81" s="635"/>
      <c r="AF81" s="167">
        <v>72</v>
      </c>
      <c r="AG81" s="168">
        <v>4</v>
      </c>
      <c r="AH81" s="159"/>
      <c r="AI81" s="160"/>
      <c r="AJ81" s="167"/>
      <c r="AK81" s="172"/>
      <c r="AL81" s="199"/>
      <c r="AM81" s="168"/>
      <c r="AN81" s="173"/>
      <c r="AO81" s="174"/>
      <c r="AP81" s="167"/>
      <c r="AQ81" s="172"/>
      <c r="AR81" s="199"/>
      <c r="AS81" s="168"/>
      <c r="AT81" s="89">
        <v>18</v>
      </c>
      <c r="AU81" s="123"/>
      <c r="AV81" s="123"/>
      <c r="AW81" s="59"/>
    </row>
    <row r="82" spans="1:49" ht="17" thickBot="1" x14ac:dyDescent="0.4">
      <c r="A82" s="226"/>
      <c r="B82" s="224"/>
      <c r="C82" s="62"/>
      <c r="D82" s="222"/>
      <c r="E82" s="112"/>
      <c r="F82" s="206"/>
      <c r="G82" s="615">
        <f>SUM(G64:G81)</f>
        <v>155</v>
      </c>
      <c r="H82" s="176"/>
      <c r="I82" s="615">
        <f>SUM(I64:I81)</f>
        <v>163</v>
      </c>
      <c r="J82" s="176"/>
      <c r="K82" s="615">
        <f>SUM(K64:K81)</f>
        <v>155</v>
      </c>
      <c r="L82" s="176"/>
      <c r="M82" s="615">
        <f>SUM(M64:M81)</f>
        <v>155</v>
      </c>
      <c r="N82" s="176"/>
      <c r="O82" s="615">
        <f>SUM(O64:O81)</f>
        <v>145</v>
      </c>
      <c r="P82" s="176"/>
      <c r="Q82" s="615">
        <f>SUM(Q64:Q81)</f>
        <v>163</v>
      </c>
      <c r="R82" s="176"/>
      <c r="S82" s="615">
        <f>SUM(S64:S81)</f>
        <v>130</v>
      </c>
      <c r="T82" s="176"/>
      <c r="U82" s="615">
        <f>SUM(U64:U81)</f>
        <v>130</v>
      </c>
      <c r="V82" s="176"/>
      <c r="W82" s="615">
        <f>SUM(W64:W81)</f>
        <v>145</v>
      </c>
      <c r="X82" s="176"/>
      <c r="Y82" s="615">
        <f>SUM(Y64:Y81)</f>
        <v>155</v>
      </c>
      <c r="Z82" s="176"/>
      <c r="AA82" s="615">
        <f>SUM(AA64:AA81)</f>
        <v>155</v>
      </c>
      <c r="AB82" s="176"/>
      <c r="AC82" s="615">
        <f>SUM(AC64:AC81)</f>
        <v>163</v>
      </c>
      <c r="AD82" s="176"/>
      <c r="AE82" s="615">
        <f>SUM(AE64:AE81)</f>
        <v>155</v>
      </c>
      <c r="AF82" s="176"/>
      <c r="AG82" s="615">
        <f>SUM(AG64:AG81)</f>
        <v>173</v>
      </c>
      <c r="AH82" s="176"/>
      <c r="AI82" s="615">
        <f>SUM(AI64:AI81)</f>
        <v>169</v>
      </c>
      <c r="AJ82" s="176"/>
      <c r="AK82" s="615">
        <f>SUM(AK64:AK81)</f>
        <v>169</v>
      </c>
      <c r="AL82" s="206"/>
      <c r="AM82" s="615">
        <f>SUM(AM64:AM81)</f>
        <v>175</v>
      </c>
      <c r="AN82" s="176"/>
      <c r="AO82" s="615">
        <f>SUM(AO64:AO81)</f>
        <v>169</v>
      </c>
      <c r="AP82" s="176"/>
      <c r="AQ82" s="615">
        <f>SUM(AQ64:AQ81)</f>
        <v>155</v>
      </c>
      <c r="AR82" s="206"/>
      <c r="AS82" s="615">
        <f>SUM(AS64:AS81)</f>
        <v>155</v>
      </c>
      <c r="AT82" s="226"/>
      <c r="AU82" s="123"/>
      <c r="AV82" s="123"/>
      <c r="AW82" s="59"/>
    </row>
    <row r="83" spans="1:49" ht="17" thickBot="1" x14ac:dyDescent="0.4">
      <c r="AU83" s="123"/>
      <c r="AV83" s="59"/>
    </row>
    <row r="84" spans="1:49" ht="30" customHeight="1" thickBot="1" x14ac:dyDescent="0.4">
      <c r="B84" s="817" t="s">
        <v>574</v>
      </c>
      <c r="C84" s="818"/>
      <c r="D84" s="819"/>
      <c r="E84" s="139"/>
      <c r="F84" s="36"/>
      <c r="G84" s="485"/>
      <c r="H84" s="488" t="s">
        <v>517</v>
      </c>
      <c r="I84" s="36"/>
      <c r="J84" s="36"/>
      <c r="K84" s="36"/>
      <c r="L84" s="137"/>
      <c r="M84" s="486"/>
      <c r="N84" s="488" t="s">
        <v>518</v>
      </c>
      <c r="O84" s="57"/>
      <c r="P84" s="21"/>
      <c r="Q84" s="57"/>
      <c r="S84" s="684"/>
      <c r="T84" s="488" t="s">
        <v>607</v>
      </c>
      <c r="U84" s="30"/>
      <c r="V84" s="30"/>
      <c r="W84" s="30"/>
    </row>
  </sheetData>
  <sheetProtection algorithmName="SHA-512" hashValue="aR2rnKsGAhRx5GQCz0+EYcEePtodYIOeFndTjd23iFCSSma7ggDsN/yh/wUFpEBMnr3Z8Lju3gRP68oI2e+ucA==" saltValue="kZ3mPK7u7xLXUWK3E00YDw==" spinCount="100000" sheet="1" objects="1" scenarios="1"/>
  <sortState ref="B64:AS81">
    <sortCondition descending="1" ref="E64:E81"/>
  </sortState>
  <customSheetViews>
    <customSheetView guid="{58E021BF-97D1-4B64-8CE7-89613EB62F48}" scale="75" showPageBreaks="1" hiddenColumns="1">
      <pane xSplit="2" topLeftCell="C1" activePane="topRight" state="frozen"/>
      <selection pane="topRight" activeCell="AE19" sqref="AE19"/>
      <pageMargins left="0" right="0" top="3.937007874015748E-2" bottom="0.11811023622047245" header="3.937007874015748E-2" footer="7.874015748031496E-2"/>
      <pageSetup paperSize="9" scale="45" orientation="portrait" r:id="rId1"/>
    </customSheetView>
  </customSheetViews>
  <mergeCells count="90">
    <mergeCell ref="AR6:AS6"/>
    <mergeCell ref="AR7:AS8"/>
    <mergeCell ref="AR60:AS60"/>
    <mergeCell ref="AR61:AS62"/>
    <mergeCell ref="AJ6:AK6"/>
    <mergeCell ref="AJ7:AK8"/>
    <mergeCell ref="AJ60:AK60"/>
    <mergeCell ref="AJ61:AK62"/>
    <mergeCell ref="AN6:AO6"/>
    <mergeCell ref="AN7:AO8"/>
    <mergeCell ref="AN60:AO60"/>
    <mergeCell ref="AN61:AO62"/>
    <mergeCell ref="AL6:AM6"/>
    <mergeCell ref="AL7:AM8"/>
    <mergeCell ref="AL60:AM60"/>
    <mergeCell ref="AL61:AM62"/>
    <mergeCell ref="B84:D84"/>
    <mergeCell ref="AH61:AI62"/>
    <mergeCell ref="AD6:AE6"/>
    <mergeCell ref="AD7:AE8"/>
    <mergeCell ref="AD60:AE60"/>
    <mergeCell ref="AD61:AE62"/>
    <mergeCell ref="AF6:AG6"/>
    <mergeCell ref="AF7:AG8"/>
    <mergeCell ref="AH6:AI6"/>
    <mergeCell ref="AF61:AG62"/>
    <mergeCell ref="T61:U62"/>
    <mergeCell ref="V61:W62"/>
    <mergeCell ref="X61:Y62"/>
    <mergeCell ref="Z61:AA62"/>
    <mergeCell ref="AB61:AC62"/>
    <mergeCell ref="J60:K60"/>
    <mergeCell ref="AP60:AQ60"/>
    <mergeCell ref="T7:U8"/>
    <mergeCell ref="V7:W8"/>
    <mergeCell ref="X7:Y8"/>
    <mergeCell ref="Z7:AA8"/>
    <mergeCell ref="AB7:AC8"/>
    <mergeCell ref="AH60:AI60"/>
    <mergeCell ref="AF60:AG60"/>
    <mergeCell ref="T60:U60"/>
    <mergeCell ref="V60:W60"/>
    <mergeCell ref="X60:Y60"/>
    <mergeCell ref="Z60:AA60"/>
    <mergeCell ref="AB60:AC60"/>
    <mergeCell ref="AP61:AQ62"/>
    <mergeCell ref="F60:G60"/>
    <mergeCell ref="H60:I60"/>
    <mergeCell ref="AP7:AQ8"/>
    <mergeCell ref="AH7:AI8"/>
    <mergeCell ref="N60:O60"/>
    <mergeCell ref="J61:K62"/>
    <mergeCell ref="P60:Q60"/>
    <mergeCell ref="R7:S8"/>
    <mergeCell ref="R60:S60"/>
    <mergeCell ref="P61:Q62"/>
    <mergeCell ref="R61:S62"/>
    <mergeCell ref="A59:AT59"/>
    <mergeCell ref="P7:Q8"/>
    <mergeCell ref="AT7:AT9"/>
    <mergeCell ref="AT61:AT63"/>
    <mergeCell ref="L60:M60"/>
    <mergeCell ref="A7:E8"/>
    <mergeCell ref="N7:O8"/>
    <mergeCell ref="F7:G8"/>
    <mergeCell ref="H7:I8"/>
    <mergeCell ref="J7:K8"/>
    <mergeCell ref="L7:M8"/>
    <mergeCell ref="B57:D57"/>
    <mergeCell ref="F61:G62"/>
    <mergeCell ref="A61:E62"/>
    <mergeCell ref="H61:I62"/>
    <mergeCell ref="L61:M62"/>
    <mergeCell ref="N61:O62"/>
    <mergeCell ref="A1:AT1"/>
    <mergeCell ref="A3:AT3"/>
    <mergeCell ref="A5:AT5"/>
    <mergeCell ref="F6:G6"/>
    <mergeCell ref="H6:I6"/>
    <mergeCell ref="J6:K6"/>
    <mergeCell ref="L6:M6"/>
    <mergeCell ref="N6:O6"/>
    <mergeCell ref="P6:Q6"/>
    <mergeCell ref="R6:S6"/>
    <mergeCell ref="V6:W6"/>
    <mergeCell ref="X6:Y6"/>
    <mergeCell ref="Z6:AA6"/>
    <mergeCell ref="AB6:AC6"/>
    <mergeCell ref="AP6:AQ6"/>
    <mergeCell ref="T6:U6"/>
  </mergeCells>
  <pageMargins left="0" right="0" top="3.937007874015748E-2" bottom="0.11811023622047245" header="3.937007874015748E-2" footer="7.874015748031496E-2"/>
  <pageSetup paperSize="9" scale="45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7030A0"/>
  </sheetPr>
  <dimension ref="A1:AZ109"/>
  <sheetViews>
    <sheetView zoomScale="40" zoomScaleNormal="40" workbookViewId="0">
      <selection activeCell="D77" sqref="D77"/>
    </sheetView>
  </sheetViews>
  <sheetFormatPr baseColWidth="10" defaultColWidth="10.81640625" defaultRowHeight="16.5" x14ac:dyDescent="0.35"/>
  <cols>
    <col min="1" max="1" width="5.81640625" style="20" bestFit="1" customWidth="1"/>
    <col min="2" max="2" width="26.6328125" style="20" bestFit="1" customWidth="1"/>
    <col min="3" max="3" width="7.453125" style="21" customWidth="1"/>
    <col min="4" max="4" width="28.453125" style="20" customWidth="1"/>
    <col min="5" max="5" width="8.36328125" style="20" bestFit="1" customWidth="1"/>
    <col min="6" max="6" width="8.6328125" style="21" customWidth="1"/>
    <col min="7" max="7" width="8.453125" style="21" bestFit="1" customWidth="1"/>
    <col min="8" max="8" width="8.6328125" style="20" customWidth="1"/>
    <col min="9" max="9" width="8.453125" style="20" bestFit="1" customWidth="1"/>
    <col min="10" max="13" width="8.6328125" style="20" customWidth="1"/>
    <col min="14" max="14" width="7.1796875" style="20" customWidth="1"/>
    <col min="15" max="15" width="8.6328125" style="20" customWidth="1"/>
    <col min="16" max="16" width="7.1796875" style="20" customWidth="1"/>
    <col min="17" max="17" width="9" style="20" customWidth="1"/>
    <col min="18" max="18" width="7.1796875" style="20" customWidth="1"/>
    <col min="19" max="19" width="9" style="20" customWidth="1"/>
    <col min="20" max="20" width="7.1796875" style="20" customWidth="1"/>
    <col min="21" max="21" width="9" style="20" customWidth="1"/>
    <col min="22" max="22" width="8" style="20" customWidth="1"/>
    <col min="23" max="23" width="8.6328125" style="20" customWidth="1"/>
    <col min="24" max="24" width="7.1796875" style="20" customWidth="1"/>
    <col min="25" max="27" width="8.453125" style="20" customWidth="1"/>
    <col min="28" max="28" width="7.1796875" style="20" customWidth="1"/>
    <col min="29" max="29" width="8.453125" style="20" customWidth="1"/>
    <col min="30" max="30" width="7.1796875" style="20" customWidth="1"/>
    <col min="31" max="31" width="8.453125" style="20" customWidth="1"/>
    <col min="32" max="32" width="7.1796875" style="20" customWidth="1"/>
    <col min="33" max="33" width="8.453125" style="20" customWidth="1"/>
    <col min="34" max="34" width="7.1796875" style="20" customWidth="1"/>
    <col min="35" max="35" width="8.453125" style="20" customWidth="1"/>
    <col min="36" max="36" width="7.1796875" style="20" customWidth="1"/>
    <col min="37" max="37" width="8.453125" style="20" customWidth="1"/>
    <col min="38" max="38" width="7.1796875" style="20" customWidth="1"/>
    <col min="39" max="39" width="9" style="20" customWidth="1"/>
    <col min="40" max="40" width="8" style="20" customWidth="1"/>
    <col min="41" max="41" width="9" style="20" customWidth="1"/>
    <col min="42" max="42" width="11" style="20" customWidth="1"/>
    <col min="43" max="43" width="9" style="20" customWidth="1"/>
    <col min="44" max="44" width="11" style="20" customWidth="1"/>
    <col min="45" max="45" width="9" style="20" customWidth="1"/>
    <col min="46" max="46" width="7.6328125" style="20" customWidth="1"/>
    <col min="47" max="47" width="9.453125" style="20" hidden="1" customWidth="1"/>
    <col min="48" max="48" width="9.81640625" style="20" hidden="1" customWidth="1"/>
    <col min="49" max="49" width="3.81640625" style="19" hidden="1" customWidth="1"/>
    <col min="50" max="50" width="18" style="19" hidden="1" customWidth="1"/>
    <col min="51" max="51" width="5.6328125" style="19" hidden="1" customWidth="1"/>
    <col min="52" max="52" width="28.453125" style="19" hidden="1" customWidth="1"/>
    <col min="53" max="16384" width="10.81640625" style="19"/>
  </cols>
  <sheetData>
    <row r="1" spans="1:52" s="67" customFormat="1" ht="45" x14ac:dyDescent="0.35">
      <c r="A1" s="727" t="s">
        <v>286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728"/>
      <c r="AM1" s="728"/>
      <c r="AN1" s="728"/>
      <c r="AO1" s="728"/>
      <c r="AP1" s="728"/>
      <c r="AQ1" s="728"/>
      <c r="AR1" s="728"/>
      <c r="AS1" s="728"/>
      <c r="AT1" s="728"/>
    </row>
    <row r="2" spans="1:52" s="20" customFormat="1" ht="6.5" customHeight="1" x14ac:dyDescent="0.35">
      <c r="C2" s="21"/>
      <c r="F2" s="21"/>
      <c r="G2" s="21"/>
    </row>
    <row r="3" spans="1:52" s="20" customFormat="1" ht="41" customHeight="1" x14ac:dyDescent="0.35">
      <c r="A3" s="792" t="s">
        <v>334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93"/>
      <c r="AK3" s="793"/>
      <c r="AL3" s="793"/>
      <c r="AM3" s="793"/>
      <c r="AN3" s="793"/>
      <c r="AO3" s="793"/>
      <c r="AP3" s="793"/>
      <c r="AQ3" s="793"/>
      <c r="AR3" s="793"/>
      <c r="AS3" s="793"/>
      <c r="AT3" s="793"/>
    </row>
    <row r="4" spans="1:52" s="20" customFormat="1" ht="9" customHeight="1" thickBot="1" x14ac:dyDescent="0.4">
      <c r="C4" s="21"/>
      <c r="F4" s="21"/>
      <c r="G4" s="21"/>
    </row>
    <row r="5" spans="1:52" s="20" customFormat="1" ht="36" customHeight="1" thickBot="1" x14ac:dyDescent="0.4">
      <c r="A5" s="826" t="s">
        <v>575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7"/>
      <c r="AM5" s="827"/>
      <c r="AN5" s="827"/>
      <c r="AO5" s="827"/>
      <c r="AP5" s="827"/>
      <c r="AQ5" s="827"/>
      <c r="AR5" s="827"/>
      <c r="AS5" s="827"/>
      <c r="AT5" s="828"/>
      <c r="AU5" s="94"/>
      <c r="AV5" s="94"/>
    </row>
    <row r="6" spans="1:52" s="39" customFormat="1" ht="7" customHeight="1" thickBot="1" x14ac:dyDescent="0.4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</row>
    <row r="7" spans="1:52" ht="28" customHeight="1" thickBot="1" x14ac:dyDescent="0.4">
      <c r="F7" s="721">
        <v>44990</v>
      </c>
      <c r="G7" s="722"/>
      <c r="H7" s="721">
        <v>45011</v>
      </c>
      <c r="I7" s="722"/>
      <c r="J7" s="721">
        <v>45018</v>
      </c>
      <c r="K7" s="722"/>
      <c r="L7" s="721">
        <v>45032</v>
      </c>
      <c r="M7" s="722"/>
      <c r="N7" s="721">
        <v>45053</v>
      </c>
      <c r="O7" s="722"/>
      <c r="P7" s="721">
        <v>45074</v>
      </c>
      <c r="Q7" s="722"/>
      <c r="R7" s="721">
        <v>45088</v>
      </c>
      <c r="S7" s="722"/>
      <c r="T7" s="721">
        <v>45102</v>
      </c>
      <c r="U7" s="722"/>
      <c r="V7" s="721">
        <v>45116</v>
      </c>
      <c r="W7" s="722"/>
      <c r="X7" s="721">
        <v>45132</v>
      </c>
      <c r="Y7" s="722"/>
      <c r="Z7" s="721">
        <v>45144</v>
      </c>
      <c r="AA7" s="722"/>
      <c r="AB7" s="721">
        <v>45159</v>
      </c>
      <c r="AC7" s="722"/>
      <c r="AD7" s="719">
        <v>45186</v>
      </c>
      <c r="AE7" s="720"/>
      <c r="AF7" s="719">
        <v>45200</v>
      </c>
      <c r="AG7" s="720"/>
      <c r="AH7" s="721">
        <v>45215</v>
      </c>
      <c r="AI7" s="722"/>
      <c r="AJ7" s="721">
        <v>45228</v>
      </c>
      <c r="AK7" s="722"/>
      <c r="AL7" s="721">
        <v>45242</v>
      </c>
      <c r="AM7" s="722"/>
      <c r="AN7" s="719">
        <v>45250</v>
      </c>
      <c r="AO7" s="720"/>
      <c r="AP7" s="719">
        <v>45256</v>
      </c>
      <c r="AQ7" s="720"/>
      <c r="AR7" s="719">
        <v>45270</v>
      </c>
      <c r="AS7" s="720"/>
      <c r="AU7" s="19"/>
      <c r="AV7" s="19"/>
    </row>
    <row r="8" spans="1:52" ht="16" customHeight="1" x14ac:dyDescent="0.35">
      <c r="A8" s="795" t="s">
        <v>422</v>
      </c>
      <c r="B8" s="796"/>
      <c r="C8" s="796"/>
      <c r="D8" s="796"/>
      <c r="E8" s="797"/>
      <c r="F8" s="715" t="s">
        <v>333</v>
      </c>
      <c r="G8" s="723"/>
      <c r="H8" s="715" t="s">
        <v>417</v>
      </c>
      <c r="I8" s="723"/>
      <c r="J8" s="715" t="s">
        <v>418</v>
      </c>
      <c r="K8" s="723"/>
      <c r="L8" s="715" t="s">
        <v>419</v>
      </c>
      <c r="M8" s="723"/>
      <c r="N8" s="715" t="s">
        <v>425</v>
      </c>
      <c r="O8" s="723"/>
      <c r="P8" s="715" t="s">
        <v>431</v>
      </c>
      <c r="Q8" s="723"/>
      <c r="R8" s="715" t="s">
        <v>454</v>
      </c>
      <c r="S8" s="723"/>
      <c r="T8" s="715" t="s">
        <v>470</v>
      </c>
      <c r="U8" s="723"/>
      <c r="V8" s="715" t="s">
        <v>486</v>
      </c>
      <c r="W8" s="723"/>
      <c r="X8" s="715" t="s">
        <v>491</v>
      </c>
      <c r="Y8" s="723"/>
      <c r="Z8" s="715" t="s">
        <v>513</v>
      </c>
      <c r="AA8" s="723"/>
      <c r="AB8" s="715" t="s">
        <v>515</v>
      </c>
      <c r="AC8" s="723"/>
      <c r="AD8" s="715" t="s">
        <v>523</v>
      </c>
      <c r="AE8" s="723"/>
      <c r="AF8" s="715" t="s">
        <v>533</v>
      </c>
      <c r="AG8" s="723"/>
      <c r="AH8" s="715" t="s">
        <v>540</v>
      </c>
      <c r="AI8" s="716"/>
      <c r="AJ8" s="715" t="s">
        <v>572</v>
      </c>
      <c r="AK8" s="723"/>
      <c r="AL8" s="715" t="s">
        <v>608</v>
      </c>
      <c r="AM8" s="716"/>
      <c r="AN8" s="715" t="s">
        <v>609</v>
      </c>
      <c r="AO8" s="716"/>
      <c r="AP8" s="715" t="s">
        <v>610</v>
      </c>
      <c r="AQ8" s="716"/>
      <c r="AR8" s="715" t="s">
        <v>612</v>
      </c>
      <c r="AS8" s="716"/>
      <c r="AT8" s="744" t="s">
        <v>130</v>
      </c>
    </row>
    <row r="9" spans="1:52" ht="48" customHeight="1" thickBot="1" x14ac:dyDescent="0.4">
      <c r="A9" s="798"/>
      <c r="B9" s="799"/>
      <c r="C9" s="799"/>
      <c r="D9" s="799"/>
      <c r="E9" s="800"/>
      <c r="F9" s="717"/>
      <c r="G9" s="726"/>
      <c r="H9" s="717"/>
      <c r="I9" s="726"/>
      <c r="J9" s="717"/>
      <c r="K9" s="726"/>
      <c r="L9" s="717"/>
      <c r="M9" s="726"/>
      <c r="N9" s="717"/>
      <c r="O9" s="726"/>
      <c r="P9" s="717"/>
      <c r="Q9" s="726"/>
      <c r="R9" s="717"/>
      <c r="S9" s="726"/>
      <c r="T9" s="717"/>
      <c r="U9" s="726"/>
      <c r="V9" s="717"/>
      <c r="W9" s="726"/>
      <c r="X9" s="717"/>
      <c r="Y9" s="726"/>
      <c r="Z9" s="717"/>
      <c r="AA9" s="726"/>
      <c r="AB9" s="717"/>
      <c r="AC9" s="726"/>
      <c r="AD9" s="724"/>
      <c r="AE9" s="725"/>
      <c r="AF9" s="724"/>
      <c r="AG9" s="725"/>
      <c r="AH9" s="717"/>
      <c r="AI9" s="718"/>
      <c r="AJ9" s="717"/>
      <c r="AK9" s="726"/>
      <c r="AL9" s="717"/>
      <c r="AM9" s="718"/>
      <c r="AN9" s="717"/>
      <c r="AO9" s="718"/>
      <c r="AP9" s="717"/>
      <c r="AQ9" s="718"/>
      <c r="AR9" s="717"/>
      <c r="AS9" s="718"/>
      <c r="AT9" s="745"/>
    </row>
    <row r="10" spans="1:52" ht="25" customHeight="1" thickBot="1" x14ac:dyDescent="0.4">
      <c r="A10" s="66" t="s">
        <v>295</v>
      </c>
      <c r="B10" s="319" t="s">
        <v>2</v>
      </c>
      <c r="C10" s="319" t="s">
        <v>172</v>
      </c>
      <c r="D10" s="319" t="s">
        <v>3</v>
      </c>
      <c r="E10" s="319" t="s">
        <v>4</v>
      </c>
      <c r="F10" s="116" t="s">
        <v>5</v>
      </c>
      <c r="G10" s="124" t="s">
        <v>6</v>
      </c>
      <c r="H10" s="122" t="s">
        <v>5</v>
      </c>
      <c r="I10" s="124" t="s">
        <v>6</v>
      </c>
      <c r="J10" s="116" t="s">
        <v>5</v>
      </c>
      <c r="K10" s="124" t="s">
        <v>6</v>
      </c>
      <c r="L10" s="116" t="s">
        <v>5</v>
      </c>
      <c r="M10" s="124" t="s">
        <v>6</v>
      </c>
      <c r="N10" s="116" t="s">
        <v>5</v>
      </c>
      <c r="O10" s="124" t="s">
        <v>6</v>
      </c>
      <c r="P10" s="116" t="s">
        <v>5</v>
      </c>
      <c r="Q10" s="124" t="s">
        <v>6</v>
      </c>
      <c r="R10" s="116" t="s">
        <v>5</v>
      </c>
      <c r="S10" s="124" t="s">
        <v>6</v>
      </c>
      <c r="T10" s="116" t="s">
        <v>5</v>
      </c>
      <c r="U10" s="124" t="s">
        <v>6</v>
      </c>
      <c r="V10" s="116" t="s">
        <v>5</v>
      </c>
      <c r="W10" s="124" t="s">
        <v>6</v>
      </c>
      <c r="X10" s="24" t="s">
        <v>5</v>
      </c>
      <c r="Y10" s="115" t="s">
        <v>6</v>
      </c>
      <c r="Z10" s="116" t="s">
        <v>5</v>
      </c>
      <c r="AA10" s="124" t="s">
        <v>6</v>
      </c>
      <c r="AB10" s="116" t="s">
        <v>5</v>
      </c>
      <c r="AC10" s="124" t="s">
        <v>6</v>
      </c>
      <c r="AD10" s="116" t="s">
        <v>5</v>
      </c>
      <c r="AE10" s="124" t="s">
        <v>6</v>
      </c>
      <c r="AF10" s="116" t="s">
        <v>5</v>
      </c>
      <c r="AG10" s="124" t="s">
        <v>6</v>
      </c>
      <c r="AH10" s="116" t="s">
        <v>5</v>
      </c>
      <c r="AI10" s="124" t="s">
        <v>6</v>
      </c>
      <c r="AJ10" s="24" t="s">
        <v>5</v>
      </c>
      <c r="AK10" s="115" t="s">
        <v>6</v>
      </c>
      <c r="AL10" s="116" t="s">
        <v>5</v>
      </c>
      <c r="AM10" s="124" t="s">
        <v>6</v>
      </c>
      <c r="AN10" s="116" t="s">
        <v>5</v>
      </c>
      <c r="AO10" s="124" t="s">
        <v>6</v>
      </c>
      <c r="AP10" s="116" t="s">
        <v>5</v>
      </c>
      <c r="AQ10" s="124" t="s">
        <v>6</v>
      </c>
      <c r="AR10" s="24" t="s">
        <v>5</v>
      </c>
      <c r="AS10" s="115" t="s">
        <v>6</v>
      </c>
      <c r="AT10" s="746"/>
    </row>
    <row r="11" spans="1:52" s="34" customFormat="1" ht="20.25" customHeight="1" x14ac:dyDescent="0.35">
      <c r="A11" s="88">
        <v>1</v>
      </c>
      <c r="B11" s="663" t="s">
        <v>178</v>
      </c>
      <c r="C11" s="664">
        <v>2016</v>
      </c>
      <c r="D11" s="665" t="s">
        <v>191</v>
      </c>
      <c r="E11" s="87">
        <f>G11+I11+K11+M11+O11+Q11+S11+U11+W11+Y11+AA11+AC11+AE11+AG11+AI11+AK11-Q11+AM11+AO11+AQ11+AS11-AE11</f>
        <v>1142.5</v>
      </c>
      <c r="F11" s="215">
        <v>39</v>
      </c>
      <c r="G11" s="153">
        <v>100</v>
      </c>
      <c r="H11" s="152">
        <v>42</v>
      </c>
      <c r="I11" s="153">
        <v>60</v>
      </c>
      <c r="J11" s="152">
        <v>38</v>
      </c>
      <c r="K11" s="153">
        <v>70</v>
      </c>
      <c r="L11" s="152">
        <v>37</v>
      </c>
      <c r="M11" s="153">
        <v>100</v>
      </c>
      <c r="N11" s="152">
        <v>37</v>
      </c>
      <c r="O11" s="153">
        <v>100</v>
      </c>
      <c r="P11" s="152">
        <v>41</v>
      </c>
      <c r="Q11" s="436">
        <v>45</v>
      </c>
      <c r="R11" s="152">
        <v>39</v>
      </c>
      <c r="S11" s="153">
        <v>85</v>
      </c>
      <c r="T11" s="152">
        <v>43</v>
      </c>
      <c r="U11" s="153">
        <v>40</v>
      </c>
      <c r="V11" s="152">
        <v>45</v>
      </c>
      <c r="W11" s="213">
        <v>40</v>
      </c>
      <c r="X11" s="152"/>
      <c r="Y11" s="529"/>
      <c r="Z11" s="277"/>
      <c r="AA11" s="530"/>
      <c r="AB11" s="152"/>
      <c r="AC11" s="213"/>
      <c r="AD11" s="152">
        <v>44</v>
      </c>
      <c r="AE11" s="694">
        <v>50</v>
      </c>
      <c r="AF11" s="152">
        <v>44</v>
      </c>
      <c r="AG11" s="153">
        <v>70</v>
      </c>
      <c r="AH11" s="152">
        <v>40</v>
      </c>
      <c r="AI11" s="213">
        <v>100</v>
      </c>
      <c r="AJ11" s="152">
        <v>43</v>
      </c>
      <c r="AK11" s="153">
        <v>70</v>
      </c>
      <c r="AL11" s="215">
        <v>40</v>
      </c>
      <c r="AM11" s="153">
        <v>100</v>
      </c>
      <c r="AN11" s="215">
        <v>38</v>
      </c>
      <c r="AO11" s="153">
        <v>60</v>
      </c>
      <c r="AP11" s="152">
        <v>36</v>
      </c>
      <c r="AQ11" s="213">
        <v>100</v>
      </c>
      <c r="AR11" s="152">
        <v>43</v>
      </c>
      <c r="AS11" s="153">
        <v>47.5</v>
      </c>
      <c r="AT11" s="651">
        <f t="shared" ref="AT11:AT37" si="0">AT10+1</f>
        <v>1</v>
      </c>
      <c r="AU11" s="20"/>
      <c r="AV11" s="20"/>
      <c r="AX11" s="230" t="s">
        <v>335</v>
      </c>
      <c r="AY11" s="230" t="s">
        <v>336</v>
      </c>
      <c r="AZ11" s="230" t="s">
        <v>337</v>
      </c>
    </row>
    <row r="12" spans="1:52" s="34" customFormat="1" ht="20.25" customHeight="1" x14ac:dyDescent="0.35">
      <c r="A12" s="89">
        <f t="shared" ref="A12:A37" si="1">A11+1</f>
        <v>2</v>
      </c>
      <c r="B12" s="550" t="s">
        <v>175</v>
      </c>
      <c r="C12" s="551">
        <v>2014</v>
      </c>
      <c r="D12" s="552" t="s">
        <v>132</v>
      </c>
      <c r="E12" s="33">
        <f>G12+I12+K12+M12+O12+Q12+S12+U12+W12+Y12+AA12+AC12+AE12+AG12+AI12+AS12-O12+AK12+AM12+AO12+AQ12-AI12</f>
        <v>1042.5</v>
      </c>
      <c r="F12" s="216">
        <v>44</v>
      </c>
      <c r="G12" s="155">
        <v>45</v>
      </c>
      <c r="H12" s="154">
        <v>40</v>
      </c>
      <c r="I12" s="155">
        <v>100</v>
      </c>
      <c r="J12" s="154">
        <v>33</v>
      </c>
      <c r="K12" s="155">
        <v>100</v>
      </c>
      <c r="L12" s="154">
        <v>48</v>
      </c>
      <c r="M12" s="155">
        <v>20</v>
      </c>
      <c r="N12" s="154">
        <v>48</v>
      </c>
      <c r="O12" s="434">
        <v>13.5</v>
      </c>
      <c r="P12" s="154">
        <v>45</v>
      </c>
      <c r="Q12" s="155">
        <v>15</v>
      </c>
      <c r="R12" s="154">
        <v>39</v>
      </c>
      <c r="S12" s="155">
        <v>85</v>
      </c>
      <c r="T12" s="154">
        <v>43</v>
      </c>
      <c r="U12" s="155">
        <v>40</v>
      </c>
      <c r="V12" s="154">
        <v>44</v>
      </c>
      <c r="W12" s="162">
        <v>50</v>
      </c>
      <c r="X12" s="154">
        <v>43</v>
      </c>
      <c r="Y12" s="155">
        <v>60</v>
      </c>
      <c r="Z12" s="90"/>
      <c r="AA12" s="481"/>
      <c r="AB12" s="154">
        <v>43</v>
      </c>
      <c r="AC12" s="155">
        <v>70</v>
      </c>
      <c r="AD12" s="154">
        <v>38</v>
      </c>
      <c r="AE12" s="155">
        <v>100</v>
      </c>
      <c r="AF12" s="154">
        <v>46</v>
      </c>
      <c r="AG12" s="155">
        <v>40</v>
      </c>
      <c r="AH12" s="154">
        <v>50</v>
      </c>
      <c r="AI12" s="695">
        <v>9</v>
      </c>
      <c r="AJ12" s="154">
        <v>46</v>
      </c>
      <c r="AK12" s="155">
        <v>30</v>
      </c>
      <c r="AL12" s="216">
        <v>43</v>
      </c>
      <c r="AM12" s="155">
        <v>70</v>
      </c>
      <c r="AN12" s="216">
        <v>37</v>
      </c>
      <c r="AO12" s="155">
        <v>100</v>
      </c>
      <c r="AP12" s="154">
        <v>37</v>
      </c>
      <c r="AQ12" s="162">
        <v>70</v>
      </c>
      <c r="AR12" s="154">
        <v>43</v>
      </c>
      <c r="AS12" s="155">
        <v>47.5</v>
      </c>
      <c r="AT12" s="652">
        <f t="shared" si="0"/>
        <v>2</v>
      </c>
      <c r="AU12" s="91"/>
      <c r="AV12" s="91"/>
    </row>
    <row r="13" spans="1:52" s="34" customFormat="1" ht="20.25" customHeight="1" x14ac:dyDescent="0.35">
      <c r="A13" s="89">
        <f t="shared" si="1"/>
        <v>3</v>
      </c>
      <c r="B13" s="548" t="s">
        <v>143</v>
      </c>
      <c r="C13" s="543">
        <v>2014</v>
      </c>
      <c r="D13" s="549" t="s">
        <v>144</v>
      </c>
      <c r="E13" s="33">
        <f>G13+I13+K13+M13+O13+Q13+S13+U13+W13-AA13+Y13+AA13+AC13+AE13+AG13+AI13+AK13-O13+AM13+AO13+AQ13+AS13-AG13</f>
        <v>972.5</v>
      </c>
      <c r="F13" s="216">
        <v>44</v>
      </c>
      <c r="G13" s="155">
        <v>45</v>
      </c>
      <c r="H13" s="154">
        <v>42</v>
      </c>
      <c r="I13" s="155">
        <v>60</v>
      </c>
      <c r="J13" s="154">
        <v>45</v>
      </c>
      <c r="K13" s="155">
        <v>30</v>
      </c>
      <c r="L13" s="154">
        <v>46</v>
      </c>
      <c r="M13" s="155">
        <v>35</v>
      </c>
      <c r="N13" s="154">
        <v>47</v>
      </c>
      <c r="O13" s="434">
        <v>25</v>
      </c>
      <c r="P13" s="154">
        <v>43</v>
      </c>
      <c r="Q13" s="155">
        <v>30</v>
      </c>
      <c r="R13" s="154">
        <v>42</v>
      </c>
      <c r="S13" s="155">
        <v>40</v>
      </c>
      <c r="T13" s="156">
        <v>38</v>
      </c>
      <c r="U13" s="157">
        <v>100</v>
      </c>
      <c r="V13" s="154">
        <v>39</v>
      </c>
      <c r="W13" s="162">
        <v>100</v>
      </c>
      <c r="X13" s="154">
        <v>41</v>
      </c>
      <c r="Y13" s="155">
        <v>100</v>
      </c>
      <c r="Z13" s="90">
        <v>49</v>
      </c>
      <c r="AA13" s="481">
        <v>30</v>
      </c>
      <c r="AB13" s="154">
        <v>46</v>
      </c>
      <c r="AC13" s="155">
        <v>30</v>
      </c>
      <c r="AD13" s="154">
        <v>41</v>
      </c>
      <c r="AE13" s="155">
        <v>70</v>
      </c>
      <c r="AF13" s="154">
        <v>48</v>
      </c>
      <c r="AG13" s="662">
        <v>30</v>
      </c>
      <c r="AH13" s="154">
        <v>43</v>
      </c>
      <c r="AI13" s="162">
        <v>45</v>
      </c>
      <c r="AJ13" s="154">
        <v>42</v>
      </c>
      <c r="AK13" s="155">
        <v>100</v>
      </c>
      <c r="AL13" s="216">
        <v>44</v>
      </c>
      <c r="AM13" s="155">
        <v>50</v>
      </c>
      <c r="AN13" s="216">
        <v>42</v>
      </c>
      <c r="AO13" s="155">
        <v>40</v>
      </c>
      <c r="AP13" s="154">
        <v>42</v>
      </c>
      <c r="AQ13" s="162">
        <v>50</v>
      </c>
      <c r="AR13" s="154">
        <v>43</v>
      </c>
      <c r="AS13" s="155">
        <v>47.5</v>
      </c>
      <c r="AT13" s="652">
        <f t="shared" si="0"/>
        <v>3</v>
      </c>
      <c r="AU13" s="385" t="s">
        <v>184</v>
      </c>
      <c r="AV13" s="386" t="s">
        <v>185</v>
      </c>
    </row>
    <row r="14" spans="1:52" s="34" customFormat="1" ht="20.25" customHeight="1" x14ac:dyDescent="0.35">
      <c r="A14" s="89">
        <f t="shared" si="1"/>
        <v>4</v>
      </c>
      <c r="B14" s="550" t="s">
        <v>196</v>
      </c>
      <c r="C14" s="551">
        <v>2015</v>
      </c>
      <c r="D14" s="552" t="s">
        <v>132</v>
      </c>
      <c r="E14" s="33">
        <f t="shared" ref="E14:E52" si="2">G14+I14+K14+M14+O14+Q14+S14+U14+W14+Y14+AA14+AC14+AE14+AG14+AI14+AK14+AM14+AO14+AQ14+AS14</f>
        <v>668.5</v>
      </c>
      <c r="F14" s="216">
        <v>45</v>
      </c>
      <c r="G14" s="155">
        <v>30</v>
      </c>
      <c r="H14" s="154">
        <v>44</v>
      </c>
      <c r="I14" s="155">
        <v>40</v>
      </c>
      <c r="J14" s="154"/>
      <c r="K14" s="434"/>
      <c r="L14" s="154">
        <v>41</v>
      </c>
      <c r="M14" s="155">
        <v>70</v>
      </c>
      <c r="N14" s="154">
        <v>44</v>
      </c>
      <c r="O14" s="155">
        <v>60</v>
      </c>
      <c r="P14" s="154">
        <v>40</v>
      </c>
      <c r="Q14" s="155">
        <v>85</v>
      </c>
      <c r="R14" s="154">
        <v>49</v>
      </c>
      <c r="S14" s="155">
        <v>8</v>
      </c>
      <c r="T14" s="154">
        <v>43</v>
      </c>
      <c r="U14" s="155">
        <v>40</v>
      </c>
      <c r="V14" s="154"/>
      <c r="W14" s="162"/>
      <c r="X14" s="154">
        <v>43</v>
      </c>
      <c r="Y14" s="155">
        <v>60</v>
      </c>
      <c r="Z14" s="90">
        <v>44</v>
      </c>
      <c r="AA14" s="92">
        <v>70</v>
      </c>
      <c r="AB14" s="154">
        <v>44</v>
      </c>
      <c r="AC14" s="155">
        <v>50</v>
      </c>
      <c r="AD14" s="154">
        <v>47</v>
      </c>
      <c r="AE14" s="155">
        <v>30</v>
      </c>
      <c r="AF14" s="154"/>
      <c r="AG14" s="662"/>
      <c r="AH14" s="154">
        <v>41</v>
      </c>
      <c r="AI14" s="162">
        <v>70</v>
      </c>
      <c r="AJ14" s="154">
        <v>48</v>
      </c>
      <c r="AK14" s="155">
        <v>13.5</v>
      </c>
      <c r="AL14" s="216">
        <v>48</v>
      </c>
      <c r="AM14" s="155">
        <v>30</v>
      </c>
      <c r="AN14" s="216"/>
      <c r="AO14" s="155"/>
      <c r="AP14" s="154">
        <v>54</v>
      </c>
      <c r="AQ14" s="162">
        <v>12</v>
      </c>
      <c r="AR14" s="154"/>
      <c r="AS14" s="155"/>
      <c r="AT14" s="652">
        <f t="shared" si="0"/>
        <v>4</v>
      </c>
      <c r="AU14" s="374">
        <v>1</v>
      </c>
      <c r="AV14" s="375">
        <v>100</v>
      </c>
    </row>
    <row r="15" spans="1:52" s="34" customFormat="1" ht="20.25" customHeight="1" x14ac:dyDescent="0.35">
      <c r="A15" s="89">
        <f t="shared" si="1"/>
        <v>5</v>
      </c>
      <c r="B15" s="550" t="s">
        <v>423</v>
      </c>
      <c r="C15" s="551">
        <v>2015</v>
      </c>
      <c r="D15" s="552" t="s">
        <v>207</v>
      </c>
      <c r="E15" s="33">
        <f t="shared" si="2"/>
        <v>554</v>
      </c>
      <c r="F15" s="192"/>
      <c r="G15" s="411"/>
      <c r="H15" s="159"/>
      <c r="I15" s="160"/>
      <c r="J15" s="159"/>
      <c r="K15" s="160"/>
      <c r="L15" s="154">
        <v>52</v>
      </c>
      <c r="M15" s="155">
        <v>9</v>
      </c>
      <c r="N15" s="154">
        <v>46</v>
      </c>
      <c r="O15" s="155">
        <v>40</v>
      </c>
      <c r="P15" s="159">
        <v>44</v>
      </c>
      <c r="Q15" s="160">
        <v>20</v>
      </c>
      <c r="R15" s="154"/>
      <c r="S15" s="480"/>
      <c r="T15" s="154"/>
      <c r="U15" s="155"/>
      <c r="V15" s="159">
        <v>48</v>
      </c>
      <c r="W15" s="60">
        <v>25</v>
      </c>
      <c r="X15" s="159">
        <v>48</v>
      </c>
      <c r="Y15" s="160">
        <v>25</v>
      </c>
      <c r="Z15" s="90">
        <v>43</v>
      </c>
      <c r="AA15" s="92">
        <v>100</v>
      </c>
      <c r="AB15" s="154">
        <v>42</v>
      </c>
      <c r="AC15" s="155">
        <v>100</v>
      </c>
      <c r="AD15" s="154">
        <v>49</v>
      </c>
      <c r="AE15" s="155">
        <v>15</v>
      </c>
      <c r="AF15" s="154">
        <v>41</v>
      </c>
      <c r="AG15" s="155">
        <v>100</v>
      </c>
      <c r="AH15" s="154">
        <v>44</v>
      </c>
      <c r="AI15" s="162">
        <v>30</v>
      </c>
      <c r="AJ15" s="154">
        <v>46</v>
      </c>
      <c r="AK15" s="155">
        <v>30</v>
      </c>
      <c r="AL15" s="216">
        <v>46</v>
      </c>
      <c r="AM15" s="155">
        <v>40</v>
      </c>
      <c r="AN15" s="216"/>
      <c r="AO15" s="662"/>
      <c r="AP15" s="154"/>
      <c r="AQ15" s="162"/>
      <c r="AR15" s="154">
        <v>46</v>
      </c>
      <c r="AS15" s="155">
        <v>20</v>
      </c>
      <c r="AT15" s="652">
        <f t="shared" si="0"/>
        <v>5</v>
      </c>
      <c r="AU15" s="377">
        <f t="shared" ref="AU15:AU27" si="3">AU14+1</f>
        <v>2</v>
      </c>
      <c r="AV15" s="387">
        <v>70</v>
      </c>
    </row>
    <row r="16" spans="1:52" s="34" customFormat="1" ht="20.25" customHeight="1" x14ac:dyDescent="0.35">
      <c r="A16" s="89">
        <f t="shared" si="1"/>
        <v>6</v>
      </c>
      <c r="B16" s="219" t="s">
        <v>257</v>
      </c>
      <c r="C16" s="61">
        <v>2014</v>
      </c>
      <c r="D16" s="110" t="s">
        <v>258</v>
      </c>
      <c r="E16" s="33">
        <f t="shared" si="2"/>
        <v>385.75</v>
      </c>
      <c r="F16" s="216">
        <v>43</v>
      </c>
      <c r="G16" s="155">
        <v>70</v>
      </c>
      <c r="H16" s="154">
        <v>45</v>
      </c>
      <c r="I16" s="155">
        <v>30</v>
      </c>
      <c r="J16" s="154">
        <v>40</v>
      </c>
      <c r="K16" s="155">
        <v>50</v>
      </c>
      <c r="L16" s="154">
        <v>50</v>
      </c>
      <c r="M16" s="155">
        <v>12</v>
      </c>
      <c r="N16" s="154">
        <v>54</v>
      </c>
      <c r="O16" s="434">
        <v>6</v>
      </c>
      <c r="P16" s="154">
        <v>41</v>
      </c>
      <c r="Q16" s="155">
        <v>45</v>
      </c>
      <c r="R16" s="154">
        <v>48</v>
      </c>
      <c r="S16" s="155">
        <v>14.25</v>
      </c>
      <c r="T16" s="154">
        <v>46</v>
      </c>
      <c r="U16" s="155">
        <v>20</v>
      </c>
      <c r="V16" s="154">
        <v>41</v>
      </c>
      <c r="W16" s="162">
        <v>70</v>
      </c>
      <c r="X16" s="154"/>
      <c r="Y16" s="482"/>
      <c r="Z16" s="90"/>
      <c r="AA16" s="92"/>
      <c r="AB16" s="154">
        <v>51</v>
      </c>
      <c r="AC16" s="155">
        <v>12</v>
      </c>
      <c r="AD16" s="154"/>
      <c r="AE16" s="662"/>
      <c r="AF16" s="154"/>
      <c r="AG16" s="155"/>
      <c r="AH16" s="154">
        <v>50</v>
      </c>
      <c r="AI16" s="162">
        <v>9</v>
      </c>
      <c r="AJ16" s="154"/>
      <c r="AK16" s="155"/>
      <c r="AL16" s="192"/>
      <c r="AM16" s="160"/>
      <c r="AN16" s="192"/>
      <c r="AO16" s="160"/>
      <c r="AP16" s="154"/>
      <c r="AQ16" s="162"/>
      <c r="AR16" s="154">
        <v>43</v>
      </c>
      <c r="AS16" s="155">
        <v>47.5</v>
      </c>
      <c r="AT16" s="652">
        <f t="shared" si="0"/>
        <v>6</v>
      </c>
      <c r="AU16" s="374">
        <f t="shared" si="3"/>
        <v>3</v>
      </c>
      <c r="AV16" s="375">
        <v>30</v>
      </c>
    </row>
    <row r="17" spans="1:49" s="34" customFormat="1" ht="20.25" customHeight="1" x14ac:dyDescent="0.35">
      <c r="A17" s="89">
        <f t="shared" si="1"/>
        <v>7</v>
      </c>
      <c r="B17" s="554" t="s">
        <v>131</v>
      </c>
      <c r="C17" s="551">
        <v>2014</v>
      </c>
      <c r="D17" s="552" t="s">
        <v>266</v>
      </c>
      <c r="E17" s="33">
        <f t="shared" si="2"/>
        <v>380.5</v>
      </c>
      <c r="F17" s="216">
        <v>49</v>
      </c>
      <c r="G17" s="155">
        <v>17.5</v>
      </c>
      <c r="H17" s="154">
        <v>51</v>
      </c>
      <c r="I17" s="155">
        <v>20</v>
      </c>
      <c r="J17" s="154">
        <v>43</v>
      </c>
      <c r="K17" s="155">
        <v>40</v>
      </c>
      <c r="L17" s="154">
        <v>46</v>
      </c>
      <c r="M17" s="155">
        <v>35</v>
      </c>
      <c r="N17" s="154">
        <v>44</v>
      </c>
      <c r="O17" s="155">
        <v>60</v>
      </c>
      <c r="P17" s="154">
        <v>53</v>
      </c>
      <c r="Q17" s="434">
        <v>6</v>
      </c>
      <c r="R17" s="154">
        <v>45</v>
      </c>
      <c r="S17" s="155">
        <v>30</v>
      </c>
      <c r="T17" s="154">
        <v>53</v>
      </c>
      <c r="U17" s="155">
        <v>6</v>
      </c>
      <c r="V17" s="154">
        <v>49</v>
      </c>
      <c r="W17" s="162">
        <v>15</v>
      </c>
      <c r="X17" s="154"/>
      <c r="Y17" s="480"/>
      <c r="Z17" s="90">
        <v>45</v>
      </c>
      <c r="AA17" s="92">
        <v>50</v>
      </c>
      <c r="AB17" s="156">
        <v>56</v>
      </c>
      <c r="AC17" s="166">
        <v>3</v>
      </c>
      <c r="AD17" s="154">
        <v>46</v>
      </c>
      <c r="AE17" s="155">
        <v>40</v>
      </c>
      <c r="AF17" s="154">
        <v>54</v>
      </c>
      <c r="AG17" s="155">
        <v>12</v>
      </c>
      <c r="AH17" s="154">
        <v>53</v>
      </c>
      <c r="AI17" s="162">
        <v>3</v>
      </c>
      <c r="AJ17" s="154">
        <v>48</v>
      </c>
      <c r="AK17" s="155">
        <v>13.5</v>
      </c>
      <c r="AL17" s="216">
        <v>50</v>
      </c>
      <c r="AM17" s="155">
        <v>17.5</v>
      </c>
      <c r="AN17" s="216"/>
      <c r="AO17" s="662"/>
      <c r="AP17" s="154">
        <v>55</v>
      </c>
      <c r="AQ17" s="162">
        <v>10</v>
      </c>
      <c r="AR17" s="154">
        <v>55</v>
      </c>
      <c r="AS17" s="155">
        <v>2</v>
      </c>
      <c r="AT17" s="652">
        <f t="shared" si="0"/>
        <v>7</v>
      </c>
      <c r="AU17" s="374">
        <f t="shared" si="3"/>
        <v>4</v>
      </c>
      <c r="AV17" s="375">
        <v>50</v>
      </c>
    </row>
    <row r="18" spans="1:49" s="34" customFormat="1" ht="20.25" customHeight="1" x14ac:dyDescent="0.35">
      <c r="A18" s="89">
        <f t="shared" si="1"/>
        <v>8</v>
      </c>
      <c r="B18" s="550" t="s">
        <v>194</v>
      </c>
      <c r="C18" s="551">
        <v>2014</v>
      </c>
      <c r="D18" s="552" t="s">
        <v>182</v>
      </c>
      <c r="E18" s="33">
        <f t="shared" si="2"/>
        <v>360</v>
      </c>
      <c r="F18" s="192"/>
      <c r="G18" s="160"/>
      <c r="H18" s="159"/>
      <c r="I18" s="160"/>
      <c r="J18" s="159"/>
      <c r="K18" s="160"/>
      <c r="L18" s="154"/>
      <c r="M18" s="155"/>
      <c r="N18" s="50"/>
      <c r="O18" s="51"/>
      <c r="P18" s="159"/>
      <c r="Q18" s="160"/>
      <c r="R18" s="154">
        <v>40</v>
      </c>
      <c r="S18" s="155">
        <v>50</v>
      </c>
      <c r="T18" s="154">
        <v>42</v>
      </c>
      <c r="U18" s="155">
        <v>70</v>
      </c>
      <c r="V18" s="159">
        <v>48</v>
      </c>
      <c r="W18" s="60">
        <v>25</v>
      </c>
      <c r="X18" s="159">
        <v>45</v>
      </c>
      <c r="Y18" s="160">
        <v>40</v>
      </c>
      <c r="Z18" s="90">
        <v>51</v>
      </c>
      <c r="AA18" s="92">
        <v>20</v>
      </c>
      <c r="AB18" s="154">
        <v>46</v>
      </c>
      <c r="AC18" s="155">
        <v>30</v>
      </c>
      <c r="AD18" s="154"/>
      <c r="AE18" s="662"/>
      <c r="AF18" s="159">
        <v>45</v>
      </c>
      <c r="AG18" s="160">
        <v>50</v>
      </c>
      <c r="AH18" s="159">
        <v>46</v>
      </c>
      <c r="AI18" s="60">
        <v>20</v>
      </c>
      <c r="AJ18" s="154">
        <v>51</v>
      </c>
      <c r="AK18" s="155">
        <v>10</v>
      </c>
      <c r="AL18" s="216">
        <v>55</v>
      </c>
      <c r="AM18" s="155">
        <v>8</v>
      </c>
      <c r="AN18" s="216">
        <v>48</v>
      </c>
      <c r="AO18" s="155">
        <v>25</v>
      </c>
      <c r="AP18" s="154"/>
      <c r="AQ18" s="162"/>
      <c r="AR18" s="154">
        <v>48</v>
      </c>
      <c r="AS18" s="155">
        <v>12</v>
      </c>
      <c r="AT18" s="652">
        <f t="shared" si="0"/>
        <v>8</v>
      </c>
      <c r="AU18" s="377">
        <f t="shared" si="3"/>
        <v>5</v>
      </c>
      <c r="AV18" s="387">
        <v>40</v>
      </c>
    </row>
    <row r="19" spans="1:49" s="34" customFormat="1" ht="20.25" customHeight="1" x14ac:dyDescent="0.35">
      <c r="A19" s="89">
        <f t="shared" si="1"/>
        <v>9</v>
      </c>
      <c r="B19" s="550" t="s">
        <v>452</v>
      </c>
      <c r="C19" s="551">
        <v>2014</v>
      </c>
      <c r="D19" s="552" t="s">
        <v>207</v>
      </c>
      <c r="E19" s="33">
        <f t="shared" si="2"/>
        <v>290</v>
      </c>
      <c r="F19" s="192"/>
      <c r="G19" s="411"/>
      <c r="H19" s="159"/>
      <c r="I19" s="160"/>
      <c r="J19" s="159"/>
      <c r="K19" s="160"/>
      <c r="L19" s="154"/>
      <c r="M19" s="155"/>
      <c r="N19" s="154"/>
      <c r="O19" s="155"/>
      <c r="P19" s="154">
        <v>40</v>
      </c>
      <c r="Q19" s="155">
        <v>85</v>
      </c>
      <c r="R19" s="154"/>
      <c r="S19" s="480"/>
      <c r="T19" s="154"/>
      <c r="U19" s="155"/>
      <c r="V19" s="154"/>
      <c r="W19" s="162"/>
      <c r="X19" s="159"/>
      <c r="Y19" s="160"/>
      <c r="Z19" s="90"/>
      <c r="AA19" s="92"/>
      <c r="AB19" s="156"/>
      <c r="AC19" s="164"/>
      <c r="AD19" s="154"/>
      <c r="AE19" s="662"/>
      <c r="AF19" s="50"/>
      <c r="AG19" s="165"/>
      <c r="AH19" s="154">
        <v>43</v>
      </c>
      <c r="AI19" s="162">
        <v>45</v>
      </c>
      <c r="AJ19" s="154"/>
      <c r="AK19" s="155"/>
      <c r="AL19" s="400"/>
      <c r="AM19" s="51"/>
      <c r="AN19" s="192">
        <v>38</v>
      </c>
      <c r="AO19" s="160">
        <v>60</v>
      </c>
      <c r="AP19" s="154"/>
      <c r="AQ19" s="162"/>
      <c r="AR19" s="154">
        <v>41</v>
      </c>
      <c r="AS19" s="155">
        <v>100</v>
      </c>
      <c r="AT19" s="652">
        <f t="shared" si="0"/>
        <v>9</v>
      </c>
      <c r="AU19" s="377">
        <f t="shared" si="3"/>
        <v>6</v>
      </c>
      <c r="AV19" s="387">
        <v>20</v>
      </c>
    </row>
    <row r="20" spans="1:49" s="34" customFormat="1" ht="20.25" customHeight="1" x14ac:dyDescent="0.35">
      <c r="A20" s="89">
        <f t="shared" si="1"/>
        <v>10</v>
      </c>
      <c r="B20" s="550" t="s">
        <v>571</v>
      </c>
      <c r="C20" s="551">
        <v>2015</v>
      </c>
      <c r="D20" s="552" t="s">
        <v>176</v>
      </c>
      <c r="E20" s="33">
        <f t="shared" si="2"/>
        <v>178.5</v>
      </c>
      <c r="F20" s="192"/>
      <c r="G20" s="411"/>
      <c r="H20" s="159"/>
      <c r="I20" s="160"/>
      <c r="J20" s="159">
        <v>46</v>
      </c>
      <c r="K20" s="160">
        <v>17.5</v>
      </c>
      <c r="L20" s="154">
        <v>53</v>
      </c>
      <c r="M20" s="155">
        <v>6</v>
      </c>
      <c r="N20" s="154">
        <v>47</v>
      </c>
      <c r="O20" s="155">
        <v>25</v>
      </c>
      <c r="P20" s="154">
        <v>52</v>
      </c>
      <c r="Q20" s="155">
        <v>9</v>
      </c>
      <c r="R20" s="154"/>
      <c r="S20" s="480"/>
      <c r="T20" s="154">
        <v>57</v>
      </c>
      <c r="U20" s="155">
        <v>2</v>
      </c>
      <c r="V20" s="159"/>
      <c r="W20" s="60"/>
      <c r="X20" s="159">
        <v>48</v>
      </c>
      <c r="Y20" s="160">
        <v>25</v>
      </c>
      <c r="Z20" s="90">
        <v>56</v>
      </c>
      <c r="AA20" s="92">
        <v>15</v>
      </c>
      <c r="AB20" s="163"/>
      <c r="AC20" s="164"/>
      <c r="AD20" s="154">
        <v>52</v>
      </c>
      <c r="AE20" s="155">
        <v>8</v>
      </c>
      <c r="AF20" s="159">
        <v>61</v>
      </c>
      <c r="AG20" s="160">
        <v>8</v>
      </c>
      <c r="AH20" s="159"/>
      <c r="AI20" s="636"/>
      <c r="AJ20" s="154">
        <v>53</v>
      </c>
      <c r="AK20" s="155">
        <v>7</v>
      </c>
      <c r="AL20" s="192">
        <v>56</v>
      </c>
      <c r="AM20" s="160">
        <v>6</v>
      </c>
      <c r="AN20" s="192">
        <v>53</v>
      </c>
      <c r="AO20" s="160">
        <v>11</v>
      </c>
      <c r="AP20" s="154">
        <v>47</v>
      </c>
      <c r="AQ20" s="162">
        <v>30</v>
      </c>
      <c r="AR20" s="154">
        <v>50</v>
      </c>
      <c r="AS20" s="155">
        <v>9</v>
      </c>
      <c r="AT20" s="652">
        <f t="shared" si="0"/>
        <v>10</v>
      </c>
      <c r="AU20" s="374">
        <f t="shared" si="3"/>
        <v>7</v>
      </c>
      <c r="AV20" s="375">
        <v>15</v>
      </c>
    </row>
    <row r="21" spans="1:49" s="34" customFormat="1" ht="20.25" customHeight="1" x14ac:dyDescent="0.35">
      <c r="A21" s="89">
        <f t="shared" si="1"/>
        <v>11</v>
      </c>
      <c r="B21" s="554" t="s">
        <v>302</v>
      </c>
      <c r="C21" s="551">
        <v>2014</v>
      </c>
      <c r="D21" s="554" t="s">
        <v>197</v>
      </c>
      <c r="E21" s="33">
        <f t="shared" si="2"/>
        <v>161.25</v>
      </c>
      <c r="F21" s="192"/>
      <c r="G21" s="430"/>
      <c r="H21" s="159">
        <v>54</v>
      </c>
      <c r="I21" s="60">
        <v>12</v>
      </c>
      <c r="J21" s="159"/>
      <c r="K21" s="160"/>
      <c r="L21" s="154">
        <v>45</v>
      </c>
      <c r="M21" s="155">
        <v>50</v>
      </c>
      <c r="N21" s="154"/>
      <c r="O21" s="162"/>
      <c r="P21" s="154"/>
      <c r="Q21" s="162"/>
      <c r="R21" s="154">
        <v>48</v>
      </c>
      <c r="S21" s="155">
        <v>14.25</v>
      </c>
      <c r="T21" s="154">
        <v>54</v>
      </c>
      <c r="U21" s="155">
        <v>4</v>
      </c>
      <c r="V21" s="159">
        <v>59</v>
      </c>
      <c r="W21" s="60">
        <v>5</v>
      </c>
      <c r="X21" s="154"/>
      <c r="Y21" s="480"/>
      <c r="Z21" s="90"/>
      <c r="AA21" s="92"/>
      <c r="AB21" s="154"/>
      <c r="AC21" s="164"/>
      <c r="AD21" s="154">
        <v>50</v>
      </c>
      <c r="AE21" s="155">
        <v>12</v>
      </c>
      <c r="AF21" s="159"/>
      <c r="AG21" s="636"/>
      <c r="AH21" s="154">
        <v>57</v>
      </c>
      <c r="AI21" s="166">
        <v>0</v>
      </c>
      <c r="AJ21" s="154">
        <v>45</v>
      </c>
      <c r="AK21" s="155">
        <v>50</v>
      </c>
      <c r="AL21" s="192">
        <v>53</v>
      </c>
      <c r="AM21" s="155">
        <v>10</v>
      </c>
      <c r="AN21" s="400"/>
      <c r="AO21" s="155"/>
      <c r="AP21" s="154"/>
      <c r="AQ21" s="162"/>
      <c r="AR21" s="154">
        <v>53</v>
      </c>
      <c r="AS21" s="155">
        <v>4</v>
      </c>
      <c r="AT21" s="652">
        <f t="shared" si="0"/>
        <v>11</v>
      </c>
      <c r="AU21" s="377">
        <f t="shared" si="3"/>
        <v>8</v>
      </c>
      <c r="AV21" s="387">
        <v>12</v>
      </c>
      <c r="AW21" s="19"/>
    </row>
    <row r="22" spans="1:49" s="34" customFormat="1" ht="20.25" customHeight="1" x14ac:dyDescent="0.35">
      <c r="A22" s="89">
        <f t="shared" si="1"/>
        <v>12</v>
      </c>
      <c r="B22" s="554" t="s">
        <v>289</v>
      </c>
      <c r="C22" s="551">
        <v>2014</v>
      </c>
      <c r="D22" s="554" t="s">
        <v>290</v>
      </c>
      <c r="E22" s="33">
        <f t="shared" si="2"/>
        <v>150</v>
      </c>
      <c r="F22" s="192"/>
      <c r="G22" s="430"/>
      <c r="H22" s="159">
        <v>55</v>
      </c>
      <c r="I22" s="60">
        <v>9</v>
      </c>
      <c r="J22" s="159">
        <v>46</v>
      </c>
      <c r="K22" s="160">
        <v>17.5</v>
      </c>
      <c r="L22" s="154">
        <v>49</v>
      </c>
      <c r="M22" s="155">
        <v>15</v>
      </c>
      <c r="N22" s="154">
        <v>50</v>
      </c>
      <c r="O22" s="155">
        <v>10</v>
      </c>
      <c r="P22" s="154"/>
      <c r="Q22" s="162"/>
      <c r="R22" s="154">
        <v>51</v>
      </c>
      <c r="S22" s="155">
        <v>5</v>
      </c>
      <c r="T22" s="154">
        <v>50</v>
      </c>
      <c r="U22" s="155">
        <v>8</v>
      </c>
      <c r="V22" s="159">
        <v>51</v>
      </c>
      <c r="W22" s="60">
        <v>12</v>
      </c>
      <c r="X22" s="159"/>
      <c r="Y22" s="483"/>
      <c r="Z22" s="90"/>
      <c r="AA22" s="92"/>
      <c r="AB22" s="163">
        <v>53</v>
      </c>
      <c r="AC22" s="166">
        <v>9</v>
      </c>
      <c r="AD22" s="154"/>
      <c r="AE22" s="662"/>
      <c r="AF22" s="154">
        <v>49</v>
      </c>
      <c r="AG22" s="162">
        <v>20</v>
      </c>
      <c r="AH22" s="154">
        <v>49</v>
      </c>
      <c r="AI22" s="162">
        <v>12</v>
      </c>
      <c r="AJ22" s="154"/>
      <c r="AK22" s="155"/>
      <c r="AL22" s="216">
        <v>50</v>
      </c>
      <c r="AM22" s="155">
        <v>17.5</v>
      </c>
      <c r="AN22" s="216"/>
      <c r="AO22" s="155"/>
      <c r="AP22" s="154"/>
      <c r="AQ22" s="162"/>
      <c r="AR22" s="154">
        <v>47</v>
      </c>
      <c r="AS22" s="155">
        <v>15</v>
      </c>
      <c r="AT22" s="652">
        <f t="shared" si="0"/>
        <v>12</v>
      </c>
      <c r="AU22" s="374">
        <f t="shared" si="3"/>
        <v>9</v>
      </c>
      <c r="AV22" s="375">
        <v>10</v>
      </c>
    </row>
    <row r="23" spans="1:49" s="34" customFormat="1" ht="20.25" customHeight="1" x14ac:dyDescent="0.35">
      <c r="A23" s="89">
        <f t="shared" si="1"/>
        <v>13</v>
      </c>
      <c r="B23" s="550" t="s">
        <v>306</v>
      </c>
      <c r="C23" s="551">
        <v>2015</v>
      </c>
      <c r="D23" s="552" t="s">
        <v>266</v>
      </c>
      <c r="E23" s="33">
        <f t="shared" si="2"/>
        <v>125</v>
      </c>
      <c r="F23" s="192">
        <v>62</v>
      </c>
      <c r="G23" s="60">
        <v>10</v>
      </c>
      <c r="H23" s="159">
        <v>57</v>
      </c>
      <c r="I23" s="60">
        <v>4</v>
      </c>
      <c r="J23" s="154">
        <v>51</v>
      </c>
      <c r="K23" s="155">
        <v>12</v>
      </c>
      <c r="L23" s="154">
        <v>52</v>
      </c>
      <c r="M23" s="155">
        <v>9</v>
      </c>
      <c r="N23" s="159">
        <v>61</v>
      </c>
      <c r="O23" s="411">
        <v>3</v>
      </c>
      <c r="P23" s="159">
        <v>52</v>
      </c>
      <c r="Q23" s="60">
        <v>9</v>
      </c>
      <c r="R23" s="154"/>
      <c r="S23" s="480"/>
      <c r="T23" s="154">
        <v>56</v>
      </c>
      <c r="U23" s="155">
        <v>3</v>
      </c>
      <c r="V23" s="159"/>
      <c r="W23" s="60"/>
      <c r="X23" s="159">
        <v>52</v>
      </c>
      <c r="Y23" s="160">
        <v>12</v>
      </c>
      <c r="Z23" s="90"/>
      <c r="AA23" s="92"/>
      <c r="AB23" s="163"/>
      <c r="AC23" s="164"/>
      <c r="AD23" s="154">
        <v>64</v>
      </c>
      <c r="AE23" s="155">
        <v>4</v>
      </c>
      <c r="AF23" s="154"/>
      <c r="AG23" s="695"/>
      <c r="AH23" s="154">
        <v>52</v>
      </c>
      <c r="AI23" s="162">
        <v>5</v>
      </c>
      <c r="AJ23" s="154">
        <v>53</v>
      </c>
      <c r="AK23" s="155">
        <v>7</v>
      </c>
      <c r="AL23" s="216"/>
      <c r="AM23" s="155"/>
      <c r="AN23" s="216">
        <v>48</v>
      </c>
      <c r="AO23" s="155">
        <v>25</v>
      </c>
      <c r="AP23" s="154">
        <v>49</v>
      </c>
      <c r="AQ23" s="162">
        <v>20</v>
      </c>
      <c r="AR23" s="154">
        <v>55</v>
      </c>
      <c r="AS23" s="155">
        <v>2</v>
      </c>
      <c r="AT23" s="652">
        <f t="shared" si="0"/>
        <v>13</v>
      </c>
      <c r="AU23" s="377">
        <f t="shared" si="3"/>
        <v>10</v>
      </c>
      <c r="AV23" s="387">
        <v>8</v>
      </c>
    </row>
    <row r="24" spans="1:49" ht="20.25" customHeight="1" x14ac:dyDescent="0.35">
      <c r="A24" s="89">
        <f t="shared" si="1"/>
        <v>14</v>
      </c>
      <c r="B24" s="343" t="s">
        <v>399</v>
      </c>
      <c r="C24" s="61">
        <v>2014</v>
      </c>
      <c r="D24" s="110" t="s">
        <v>258</v>
      </c>
      <c r="E24" s="33">
        <f t="shared" si="2"/>
        <v>99</v>
      </c>
      <c r="F24" s="216"/>
      <c r="G24" s="437"/>
      <c r="H24" s="154">
        <v>52</v>
      </c>
      <c r="I24" s="162">
        <v>15</v>
      </c>
      <c r="J24" s="159">
        <v>52</v>
      </c>
      <c r="K24" s="160">
        <v>10</v>
      </c>
      <c r="L24" s="154">
        <v>58</v>
      </c>
      <c r="M24" s="155">
        <v>4</v>
      </c>
      <c r="N24" s="154">
        <v>48</v>
      </c>
      <c r="O24" s="162">
        <v>13.5</v>
      </c>
      <c r="P24" s="159">
        <v>56</v>
      </c>
      <c r="Q24" s="160">
        <v>4</v>
      </c>
      <c r="R24" s="154">
        <v>51</v>
      </c>
      <c r="S24" s="155">
        <v>5</v>
      </c>
      <c r="T24" s="154">
        <v>47</v>
      </c>
      <c r="U24" s="155">
        <v>15</v>
      </c>
      <c r="V24" s="159">
        <v>52</v>
      </c>
      <c r="W24" s="60">
        <v>10</v>
      </c>
      <c r="X24" s="159"/>
      <c r="Y24" s="483"/>
      <c r="Z24" s="90"/>
      <c r="AA24" s="92"/>
      <c r="AB24" s="163">
        <v>48</v>
      </c>
      <c r="AC24" s="164">
        <v>15</v>
      </c>
      <c r="AD24" s="154"/>
      <c r="AE24" s="662"/>
      <c r="AF24" s="50"/>
      <c r="AG24" s="165"/>
      <c r="AH24" s="154">
        <v>56</v>
      </c>
      <c r="AI24" s="162">
        <v>1.5</v>
      </c>
      <c r="AJ24" s="154"/>
      <c r="AK24" s="155"/>
      <c r="AL24" s="541"/>
      <c r="AM24" s="51"/>
      <c r="AN24" s="400"/>
      <c r="AO24" s="51"/>
      <c r="AP24" s="154"/>
      <c r="AQ24" s="162"/>
      <c r="AR24" s="154">
        <v>52</v>
      </c>
      <c r="AS24" s="155">
        <v>6</v>
      </c>
      <c r="AT24" s="652">
        <f t="shared" si="0"/>
        <v>14</v>
      </c>
      <c r="AU24" s="374">
        <f t="shared" si="3"/>
        <v>11</v>
      </c>
      <c r="AV24" s="375">
        <v>6</v>
      </c>
      <c r="AW24" s="34"/>
    </row>
    <row r="25" spans="1:49" ht="20.25" customHeight="1" x14ac:dyDescent="0.35">
      <c r="A25" s="89">
        <f t="shared" si="1"/>
        <v>15</v>
      </c>
      <c r="B25" s="343" t="s">
        <v>309</v>
      </c>
      <c r="C25" s="61">
        <v>2015</v>
      </c>
      <c r="D25" s="342" t="s">
        <v>180</v>
      </c>
      <c r="E25" s="33">
        <f t="shared" si="2"/>
        <v>87</v>
      </c>
      <c r="F25" s="216"/>
      <c r="G25" s="437"/>
      <c r="H25" s="154">
        <v>65</v>
      </c>
      <c r="I25" s="162">
        <v>3</v>
      </c>
      <c r="J25" s="154">
        <v>58</v>
      </c>
      <c r="K25" s="155">
        <v>6</v>
      </c>
      <c r="L25" s="154">
        <v>67</v>
      </c>
      <c r="M25" s="155">
        <v>3</v>
      </c>
      <c r="N25" s="154"/>
      <c r="O25" s="162"/>
      <c r="P25" s="154"/>
      <c r="Q25" s="162"/>
      <c r="R25" s="154">
        <v>62</v>
      </c>
      <c r="S25" s="155">
        <v>2</v>
      </c>
      <c r="T25" s="154">
        <v>60</v>
      </c>
      <c r="U25" s="480">
        <v>1</v>
      </c>
      <c r="V25" s="159">
        <v>59</v>
      </c>
      <c r="W25" s="60">
        <v>5</v>
      </c>
      <c r="X25" s="159">
        <v>57</v>
      </c>
      <c r="Y25" s="160">
        <v>6</v>
      </c>
      <c r="Z25" s="90">
        <v>59</v>
      </c>
      <c r="AA25" s="92">
        <v>10</v>
      </c>
      <c r="AB25" s="163">
        <v>55</v>
      </c>
      <c r="AC25" s="164">
        <v>5</v>
      </c>
      <c r="AD25" s="154">
        <v>48</v>
      </c>
      <c r="AE25" s="155">
        <v>20</v>
      </c>
      <c r="AF25" s="159">
        <v>50</v>
      </c>
      <c r="AG25" s="60">
        <v>15</v>
      </c>
      <c r="AH25" s="154">
        <v>58</v>
      </c>
      <c r="AI25" s="700">
        <v>0</v>
      </c>
      <c r="AJ25" s="154"/>
      <c r="AK25" s="155"/>
      <c r="AL25" s="192">
        <v>63</v>
      </c>
      <c r="AM25" s="160">
        <v>3</v>
      </c>
      <c r="AN25" s="192">
        <v>55</v>
      </c>
      <c r="AO25" s="160">
        <v>8</v>
      </c>
      <c r="AP25" s="154"/>
      <c r="AQ25" s="162"/>
      <c r="AR25" s="154"/>
      <c r="AS25" s="155"/>
      <c r="AT25" s="652">
        <f t="shared" si="0"/>
        <v>15</v>
      </c>
      <c r="AU25" s="377">
        <f t="shared" si="3"/>
        <v>12</v>
      </c>
      <c r="AV25" s="387">
        <v>4</v>
      </c>
      <c r="AW25" s="34"/>
    </row>
    <row r="26" spans="1:49" s="34" customFormat="1" ht="20.25" customHeight="1" x14ac:dyDescent="0.35">
      <c r="A26" s="89">
        <f t="shared" si="1"/>
        <v>16</v>
      </c>
      <c r="B26" s="446" t="s">
        <v>467</v>
      </c>
      <c r="C26" s="61">
        <v>2014</v>
      </c>
      <c r="D26" s="447" t="s">
        <v>133</v>
      </c>
      <c r="E26" s="33">
        <f t="shared" si="2"/>
        <v>76.25</v>
      </c>
      <c r="F26" s="192"/>
      <c r="G26" s="60"/>
      <c r="H26" s="159"/>
      <c r="I26" s="60"/>
      <c r="J26" s="159"/>
      <c r="K26" s="160"/>
      <c r="L26" s="154"/>
      <c r="M26" s="155"/>
      <c r="N26" s="159"/>
      <c r="O26" s="60"/>
      <c r="P26" s="50"/>
      <c r="Q26" s="160"/>
      <c r="R26" s="154">
        <v>48</v>
      </c>
      <c r="S26" s="155">
        <v>14.25</v>
      </c>
      <c r="T26" s="154">
        <v>49</v>
      </c>
      <c r="U26" s="155">
        <v>10</v>
      </c>
      <c r="V26" s="159">
        <v>55</v>
      </c>
      <c r="W26" s="60">
        <v>8</v>
      </c>
      <c r="X26" s="154">
        <v>50</v>
      </c>
      <c r="Y26" s="155">
        <v>15</v>
      </c>
      <c r="Z26" s="90">
        <v>60</v>
      </c>
      <c r="AA26" s="92">
        <v>8</v>
      </c>
      <c r="AB26" s="163">
        <v>55</v>
      </c>
      <c r="AC26" s="484">
        <v>5</v>
      </c>
      <c r="AD26" s="154"/>
      <c r="AE26" s="662"/>
      <c r="AF26" s="154"/>
      <c r="AG26" s="155"/>
      <c r="AH26" s="154">
        <v>52</v>
      </c>
      <c r="AI26" s="166">
        <v>5</v>
      </c>
      <c r="AJ26" s="154"/>
      <c r="AK26" s="155"/>
      <c r="AL26" s="400"/>
      <c r="AM26" s="160"/>
      <c r="AN26" s="400">
        <v>53</v>
      </c>
      <c r="AO26" s="160">
        <v>11</v>
      </c>
      <c r="AP26" s="154"/>
      <c r="AQ26" s="162"/>
      <c r="AR26" s="154"/>
      <c r="AS26" s="155"/>
      <c r="AT26" s="652">
        <f t="shared" si="0"/>
        <v>16</v>
      </c>
      <c r="AU26" s="374">
        <f t="shared" si="3"/>
        <v>13</v>
      </c>
      <c r="AV26" s="375">
        <v>3</v>
      </c>
      <c r="AW26" s="19"/>
    </row>
    <row r="27" spans="1:49" s="34" customFormat="1" ht="20.25" customHeight="1" x14ac:dyDescent="0.35">
      <c r="A27" s="89">
        <f t="shared" si="1"/>
        <v>17</v>
      </c>
      <c r="B27" s="475" t="s">
        <v>507</v>
      </c>
      <c r="C27" s="61">
        <v>2015</v>
      </c>
      <c r="D27" s="476" t="s">
        <v>508</v>
      </c>
      <c r="E27" s="33">
        <f t="shared" si="2"/>
        <v>70</v>
      </c>
      <c r="F27" s="192"/>
      <c r="G27" s="60"/>
      <c r="H27" s="159"/>
      <c r="I27" s="60"/>
      <c r="J27" s="159"/>
      <c r="K27" s="160"/>
      <c r="L27" s="154"/>
      <c r="M27" s="155"/>
      <c r="N27" s="50"/>
      <c r="O27" s="165"/>
      <c r="P27" s="159"/>
      <c r="Q27" s="60"/>
      <c r="R27" s="154"/>
      <c r="S27" s="480"/>
      <c r="T27" s="154"/>
      <c r="U27" s="155"/>
      <c r="V27" s="159"/>
      <c r="W27" s="60"/>
      <c r="X27" s="159"/>
      <c r="Y27" s="160"/>
      <c r="Z27" s="98">
        <v>48</v>
      </c>
      <c r="AA27" s="93">
        <v>40</v>
      </c>
      <c r="AB27" s="156">
        <v>46</v>
      </c>
      <c r="AC27" s="166">
        <v>30</v>
      </c>
      <c r="AD27" s="154"/>
      <c r="AE27" s="662"/>
      <c r="AF27" s="169"/>
      <c r="AG27" s="170"/>
      <c r="AH27" s="154"/>
      <c r="AI27" s="166"/>
      <c r="AJ27" s="154"/>
      <c r="AK27" s="155"/>
      <c r="AL27" s="541"/>
      <c r="AM27" s="171"/>
      <c r="AN27" s="541"/>
      <c r="AO27" s="171"/>
      <c r="AP27" s="154"/>
      <c r="AQ27" s="162"/>
      <c r="AR27" s="154"/>
      <c r="AS27" s="155"/>
      <c r="AT27" s="652">
        <f t="shared" si="0"/>
        <v>17</v>
      </c>
      <c r="AU27" s="377">
        <f t="shared" si="3"/>
        <v>14</v>
      </c>
      <c r="AV27" s="387">
        <v>2</v>
      </c>
      <c r="AW27" s="19"/>
    </row>
    <row r="28" spans="1:49" s="34" customFormat="1" ht="20.25" customHeight="1" x14ac:dyDescent="0.35">
      <c r="A28" s="89">
        <f t="shared" si="1"/>
        <v>18</v>
      </c>
      <c r="B28" s="550" t="s">
        <v>565</v>
      </c>
      <c r="C28" s="551">
        <v>2014</v>
      </c>
      <c r="D28" s="552" t="s">
        <v>129</v>
      </c>
      <c r="E28" s="33">
        <f t="shared" si="2"/>
        <v>54</v>
      </c>
      <c r="F28" s="192"/>
      <c r="G28" s="60"/>
      <c r="H28" s="159"/>
      <c r="I28" s="60"/>
      <c r="J28" s="159"/>
      <c r="K28" s="160"/>
      <c r="L28" s="154"/>
      <c r="M28" s="155"/>
      <c r="N28" s="50"/>
      <c r="O28" s="165"/>
      <c r="P28" s="159"/>
      <c r="Q28" s="60"/>
      <c r="R28" s="154"/>
      <c r="S28" s="155"/>
      <c r="T28" s="154"/>
      <c r="U28" s="155"/>
      <c r="V28" s="159"/>
      <c r="W28" s="60"/>
      <c r="X28" s="159"/>
      <c r="Y28" s="160"/>
      <c r="Z28" s="98"/>
      <c r="AA28" s="93"/>
      <c r="AB28" s="163"/>
      <c r="AC28" s="164"/>
      <c r="AD28" s="154"/>
      <c r="AE28" s="662"/>
      <c r="AF28" s="169"/>
      <c r="AG28" s="170"/>
      <c r="AH28" s="154">
        <v>48</v>
      </c>
      <c r="AI28" s="166">
        <v>15</v>
      </c>
      <c r="AJ28" s="154">
        <v>46</v>
      </c>
      <c r="AK28" s="155">
        <v>30</v>
      </c>
      <c r="AL28" s="541"/>
      <c r="AM28" s="171"/>
      <c r="AN28" s="541"/>
      <c r="AO28" s="171"/>
      <c r="AP28" s="154"/>
      <c r="AQ28" s="162"/>
      <c r="AR28" s="154">
        <v>50</v>
      </c>
      <c r="AS28" s="155">
        <v>9</v>
      </c>
      <c r="AT28" s="652">
        <f t="shared" si="0"/>
        <v>18</v>
      </c>
      <c r="AU28" s="374">
        <v>15</v>
      </c>
      <c r="AV28" s="375">
        <v>1</v>
      </c>
      <c r="AW28" s="19"/>
    </row>
    <row r="29" spans="1:49" s="34" customFormat="1" ht="20.25" customHeight="1" x14ac:dyDescent="0.35">
      <c r="A29" s="89">
        <f t="shared" si="1"/>
        <v>19</v>
      </c>
      <c r="B29" s="612" t="s">
        <v>613</v>
      </c>
      <c r="C29" s="61">
        <v>2015</v>
      </c>
      <c r="D29" s="617" t="s">
        <v>209</v>
      </c>
      <c r="E29" s="33">
        <f t="shared" si="2"/>
        <v>40</v>
      </c>
      <c r="F29" s="199"/>
      <c r="G29" s="168"/>
      <c r="H29" s="167"/>
      <c r="I29" s="168"/>
      <c r="J29" s="167"/>
      <c r="K29" s="172"/>
      <c r="L29" s="173"/>
      <c r="M29" s="174"/>
      <c r="N29" s="50"/>
      <c r="O29" s="165"/>
      <c r="P29" s="159"/>
      <c r="Q29" s="160"/>
      <c r="R29" s="154"/>
      <c r="S29" s="155"/>
      <c r="T29" s="154"/>
      <c r="U29" s="155"/>
      <c r="V29" s="159"/>
      <c r="W29" s="60"/>
      <c r="X29" s="159"/>
      <c r="Y29" s="160"/>
      <c r="Z29" s="98"/>
      <c r="AA29" s="93"/>
      <c r="AB29" s="163"/>
      <c r="AC29" s="160"/>
      <c r="AD29" s="154"/>
      <c r="AE29" s="662"/>
      <c r="AF29" s="169"/>
      <c r="AG29" s="170"/>
      <c r="AH29" s="154"/>
      <c r="AI29" s="166"/>
      <c r="AJ29" s="50"/>
      <c r="AK29" s="155"/>
      <c r="AL29" s="541"/>
      <c r="AM29" s="171"/>
      <c r="AN29" s="541"/>
      <c r="AO29" s="171"/>
      <c r="AP29" s="154">
        <v>46</v>
      </c>
      <c r="AQ29" s="162">
        <v>40</v>
      </c>
      <c r="AR29" s="154"/>
      <c r="AS29" s="155"/>
      <c r="AT29" s="652">
        <f t="shared" si="0"/>
        <v>19</v>
      </c>
      <c r="AU29" s="374"/>
      <c r="AV29" s="375"/>
      <c r="AW29" s="19"/>
    </row>
    <row r="30" spans="1:49" s="34" customFormat="1" ht="20.25" customHeight="1" x14ac:dyDescent="0.35">
      <c r="A30" s="89">
        <f t="shared" si="1"/>
        <v>20</v>
      </c>
      <c r="B30" s="550" t="s">
        <v>573</v>
      </c>
      <c r="C30" s="551">
        <v>2016</v>
      </c>
      <c r="D30" s="552" t="s">
        <v>266</v>
      </c>
      <c r="E30" s="33">
        <f t="shared" si="2"/>
        <v>31</v>
      </c>
      <c r="F30" s="199"/>
      <c r="G30" s="168"/>
      <c r="H30" s="167"/>
      <c r="I30" s="168"/>
      <c r="J30" s="167"/>
      <c r="K30" s="172"/>
      <c r="L30" s="173"/>
      <c r="M30" s="174"/>
      <c r="N30" s="169"/>
      <c r="O30" s="170"/>
      <c r="P30" s="159"/>
      <c r="Q30" s="60"/>
      <c r="R30" s="154"/>
      <c r="S30" s="155"/>
      <c r="T30" s="154"/>
      <c r="U30" s="155"/>
      <c r="V30" s="159"/>
      <c r="W30" s="60"/>
      <c r="X30" s="159"/>
      <c r="Y30" s="160"/>
      <c r="Z30" s="98"/>
      <c r="AA30" s="93"/>
      <c r="AB30" s="159"/>
      <c r="AC30" s="160"/>
      <c r="AD30" s="154"/>
      <c r="AE30" s="662"/>
      <c r="AF30" s="169"/>
      <c r="AG30" s="170"/>
      <c r="AH30" s="154"/>
      <c r="AI30" s="166"/>
      <c r="AJ30" s="154">
        <v>59</v>
      </c>
      <c r="AK30" s="155">
        <v>4</v>
      </c>
      <c r="AL30" s="449">
        <v>52</v>
      </c>
      <c r="AM30" s="174">
        <v>12</v>
      </c>
      <c r="AN30" s="449">
        <v>51</v>
      </c>
      <c r="AO30" s="174">
        <v>15</v>
      </c>
      <c r="AP30" s="154"/>
      <c r="AQ30" s="162"/>
      <c r="AR30" s="154"/>
      <c r="AS30" s="155"/>
      <c r="AT30" s="652">
        <f t="shared" si="0"/>
        <v>20</v>
      </c>
      <c r="AU30" s="377"/>
      <c r="AV30" s="387">
        <f>SUM(AV14:AV29)</f>
        <v>371</v>
      </c>
    </row>
    <row r="31" spans="1:49" s="34" customFormat="1" ht="20.25" customHeight="1" x14ac:dyDescent="0.35">
      <c r="A31" s="89">
        <f t="shared" si="1"/>
        <v>21</v>
      </c>
      <c r="B31" s="287" t="s">
        <v>352</v>
      </c>
      <c r="C31" s="61">
        <v>2014</v>
      </c>
      <c r="D31" s="287" t="s">
        <v>330</v>
      </c>
      <c r="E31" s="33">
        <f t="shared" si="2"/>
        <v>25</v>
      </c>
      <c r="F31" s="449">
        <v>53</v>
      </c>
      <c r="G31" s="175">
        <v>12</v>
      </c>
      <c r="H31" s="173">
        <v>55</v>
      </c>
      <c r="I31" s="175">
        <v>9</v>
      </c>
      <c r="J31" s="173"/>
      <c r="K31" s="474"/>
      <c r="L31" s="173"/>
      <c r="M31" s="174"/>
      <c r="N31" s="173">
        <v>60</v>
      </c>
      <c r="O31" s="175">
        <v>4</v>
      </c>
      <c r="P31" s="50"/>
      <c r="Q31" s="60"/>
      <c r="R31" s="154"/>
      <c r="S31" s="480"/>
      <c r="T31" s="154"/>
      <c r="U31" s="155"/>
      <c r="V31" s="159"/>
      <c r="W31" s="60"/>
      <c r="X31" s="159"/>
      <c r="Y31" s="160"/>
      <c r="Z31" s="98"/>
      <c r="AA31" s="93"/>
      <c r="AB31" s="159"/>
      <c r="AC31" s="160"/>
      <c r="AD31" s="154"/>
      <c r="AE31" s="662"/>
      <c r="AF31" s="169"/>
      <c r="AG31" s="170"/>
      <c r="AH31" s="154"/>
      <c r="AI31" s="166"/>
      <c r="AJ31" s="154"/>
      <c r="AK31" s="155"/>
      <c r="AL31" s="541"/>
      <c r="AM31" s="171"/>
      <c r="AN31" s="541"/>
      <c r="AO31" s="171"/>
      <c r="AP31" s="154"/>
      <c r="AQ31" s="162"/>
      <c r="AR31" s="154"/>
      <c r="AS31" s="155"/>
      <c r="AT31" s="652">
        <f t="shared" si="0"/>
        <v>21</v>
      </c>
      <c r="AU31" s="20"/>
      <c r="AV31" s="20"/>
    </row>
    <row r="32" spans="1:49" s="34" customFormat="1" ht="20.25" customHeight="1" x14ac:dyDescent="0.35">
      <c r="A32" s="89">
        <f t="shared" si="1"/>
        <v>22</v>
      </c>
      <c r="B32" s="475" t="s">
        <v>509</v>
      </c>
      <c r="C32" s="61">
        <v>2014</v>
      </c>
      <c r="D32" s="476" t="s">
        <v>144</v>
      </c>
      <c r="E32" s="33">
        <f t="shared" si="2"/>
        <v>21</v>
      </c>
      <c r="F32" s="199"/>
      <c r="G32" s="168"/>
      <c r="H32" s="167"/>
      <c r="I32" s="168"/>
      <c r="J32" s="167"/>
      <c r="K32" s="172"/>
      <c r="L32" s="173"/>
      <c r="M32" s="174"/>
      <c r="N32" s="169"/>
      <c r="O32" s="170"/>
      <c r="P32" s="159"/>
      <c r="Q32" s="60"/>
      <c r="R32" s="154"/>
      <c r="S32" s="480"/>
      <c r="T32" s="154"/>
      <c r="U32" s="155"/>
      <c r="V32" s="159"/>
      <c r="W32" s="60"/>
      <c r="X32" s="159"/>
      <c r="Y32" s="160"/>
      <c r="Z32" s="98">
        <v>57</v>
      </c>
      <c r="AA32" s="93">
        <v>12</v>
      </c>
      <c r="AB32" s="163">
        <v>53</v>
      </c>
      <c r="AC32" s="166">
        <v>9</v>
      </c>
      <c r="AD32" s="154"/>
      <c r="AE32" s="662"/>
      <c r="AF32" s="169"/>
      <c r="AG32" s="170"/>
      <c r="AH32" s="154"/>
      <c r="AI32" s="166"/>
      <c r="AJ32" s="154"/>
      <c r="AK32" s="155"/>
      <c r="AL32" s="541"/>
      <c r="AM32" s="171"/>
      <c r="AN32" s="541"/>
      <c r="AO32" s="171"/>
      <c r="AP32" s="154"/>
      <c r="AQ32" s="162"/>
      <c r="AR32" s="154"/>
      <c r="AS32" s="155"/>
      <c r="AT32" s="652">
        <f t="shared" si="0"/>
        <v>22</v>
      </c>
      <c r="AU32" s="20"/>
      <c r="AV32" s="20"/>
    </row>
    <row r="33" spans="1:48" s="34" customFormat="1" ht="20.25" customHeight="1" x14ac:dyDescent="0.35">
      <c r="A33" s="89">
        <f t="shared" si="1"/>
        <v>23</v>
      </c>
      <c r="B33" s="531" t="s">
        <v>277</v>
      </c>
      <c r="C33" s="61">
        <v>2014</v>
      </c>
      <c r="D33" s="531" t="s">
        <v>168</v>
      </c>
      <c r="E33" s="33">
        <f t="shared" si="2"/>
        <v>21</v>
      </c>
      <c r="F33" s="199"/>
      <c r="G33" s="168"/>
      <c r="H33" s="167"/>
      <c r="I33" s="168"/>
      <c r="J33" s="167"/>
      <c r="K33" s="172"/>
      <c r="L33" s="173"/>
      <c r="M33" s="174"/>
      <c r="N33" s="169"/>
      <c r="O33" s="170"/>
      <c r="P33" s="159"/>
      <c r="Q33" s="60"/>
      <c r="R33" s="154"/>
      <c r="S33" s="155"/>
      <c r="T33" s="154"/>
      <c r="U33" s="155"/>
      <c r="V33" s="159"/>
      <c r="W33" s="60"/>
      <c r="X33" s="159"/>
      <c r="Y33" s="160"/>
      <c r="Z33" s="98"/>
      <c r="AA33" s="93"/>
      <c r="AB33" s="163"/>
      <c r="AC33" s="164"/>
      <c r="AD33" s="154"/>
      <c r="AE33" s="662"/>
      <c r="AF33" s="169"/>
      <c r="AG33" s="170"/>
      <c r="AH33" s="154">
        <v>62</v>
      </c>
      <c r="AI33" s="166">
        <v>0</v>
      </c>
      <c r="AJ33" s="154"/>
      <c r="AK33" s="155"/>
      <c r="AL33" s="541"/>
      <c r="AM33" s="171"/>
      <c r="AN33" s="449">
        <v>57</v>
      </c>
      <c r="AO33" s="174">
        <v>6</v>
      </c>
      <c r="AP33" s="154">
        <v>53</v>
      </c>
      <c r="AQ33" s="162">
        <v>15</v>
      </c>
      <c r="AR33" s="154"/>
      <c r="AS33" s="155"/>
      <c r="AT33" s="652">
        <f t="shared" si="0"/>
        <v>23</v>
      </c>
      <c r="AU33" s="20"/>
      <c r="AV33" s="20"/>
    </row>
    <row r="34" spans="1:48" s="34" customFormat="1" ht="20.25" customHeight="1" x14ac:dyDescent="0.35">
      <c r="A34" s="89">
        <f t="shared" si="1"/>
        <v>24</v>
      </c>
      <c r="B34" s="464" t="s">
        <v>408</v>
      </c>
      <c r="C34" s="61">
        <v>2014</v>
      </c>
      <c r="D34" s="345" t="s">
        <v>207</v>
      </c>
      <c r="E34" s="33">
        <f t="shared" si="2"/>
        <v>19.5</v>
      </c>
      <c r="F34" s="199"/>
      <c r="G34" s="432"/>
      <c r="H34" s="167"/>
      <c r="I34" s="168"/>
      <c r="J34" s="167">
        <v>55</v>
      </c>
      <c r="K34" s="172">
        <v>8</v>
      </c>
      <c r="L34" s="173"/>
      <c r="M34" s="174"/>
      <c r="N34" s="173"/>
      <c r="O34" s="175"/>
      <c r="P34" s="159"/>
      <c r="Q34" s="60"/>
      <c r="R34" s="154"/>
      <c r="S34" s="480"/>
      <c r="T34" s="154"/>
      <c r="U34" s="155"/>
      <c r="V34" s="159"/>
      <c r="W34" s="60"/>
      <c r="X34" s="159">
        <v>54</v>
      </c>
      <c r="Y34" s="160">
        <v>10</v>
      </c>
      <c r="Z34" s="98"/>
      <c r="AA34" s="93"/>
      <c r="AB34" s="163"/>
      <c r="AC34" s="164"/>
      <c r="AD34" s="154"/>
      <c r="AE34" s="662"/>
      <c r="AF34" s="169"/>
      <c r="AG34" s="170"/>
      <c r="AH34" s="154">
        <v>56</v>
      </c>
      <c r="AI34" s="166">
        <v>1.5</v>
      </c>
      <c r="AJ34" s="154"/>
      <c r="AK34" s="155"/>
      <c r="AL34" s="541"/>
      <c r="AM34" s="171"/>
      <c r="AN34" s="541"/>
      <c r="AO34" s="171"/>
      <c r="AP34" s="154"/>
      <c r="AQ34" s="162"/>
      <c r="AR34" s="154"/>
      <c r="AS34" s="155"/>
      <c r="AT34" s="652">
        <f t="shared" si="0"/>
        <v>24</v>
      </c>
      <c r="AU34" s="20"/>
      <c r="AV34" s="20"/>
    </row>
    <row r="35" spans="1:48" s="34" customFormat="1" ht="20.25" customHeight="1" x14ac:dyDescent="0.35">
      <c r="A35" s="89">
        <f t="shared" si="1"/>
        <v>25</v>
      </c>
      <c r="B35" s="451" t="s">
        <v>482</v>
      </c>
      <c r="C35" s="61">
        <v>2015</v>
      </c>
      <c r="D35" s="453" t="s">
        <v>483</v>
      </c>
      <c r="E35" s="33">
        <f t="shared" si="2"/>
        <v>18</v>
      </c>
      <c r="F35" s="199"/>
      <c r="G35" s="168"/>
      <c r="H35" s="167"/>
      <c r="I35" s="168"/>
      <c r="J35" s="167"/>
      <c r="K35" s="172"/>
      <c r="L35" s="173"/>
      <c r="M35" s="174"/>
      <c r="N35" s="169"/>
      <c r="O35" s="170"/>
      <c r="P35" s="50"/>
      <c r="Q35" s="165"/>
      <c r="R35" s="154"/>
      <c r="S35" s="480"/>
      <c r="T35" s="154">
        <v>48</v>
      </c>
      <c r="U35" s="155">
        <v>12</v>
      </c>
      <c r="V35" s="159"/>
      <c r="W35" s="60"/>
      <c r="X35" s="159"/>
      <c r="Y35" s="160"/>
      <c r="Z35" s="90"/>
      <c r="AA35" s="92"/>
      <c r="AB35" s="163"/>
      <c r="AC35" s="164"/>
      <c r="AD35" s="154">
        <v>55</v>
      </c>
      <c r="AE35" s="155">
        <v>6</v>
      </c>
      <c r="AF35" s="169"/>
      <c r="AG35" s="701"/>
      <c r="AH35" s="154"/>
      <c r="AI35" s="166"/>
      <c r="AJ35" s="154"/>
      <c r="AK35" s="155"/>
      <c r="AL35" s="541"/>
      <c r="AM35" s="171"/>
      <c r="AN35" s="541"/>
      <c r="AO35" s="171"/>
      <c r="AP35" s="154"/>
      <c r="AQ35" s="162"/>
      <c r="AR35" s="154"/>
      <c r="AS35" s="155"/>
      <c r="AT35" s="652">
        <f t="shared" si="0"/>
        <v>25</v>
      </c>
      <c r="AU35" s="20"/>
      <c r="AV35" s="20"/>
    </row>
    <row r="36" spans="1:48" s="34" customFormat="1" ht="20.25" customHeight="1" x14ac:dyDescent="0.35">
      <c r="A36" s="89">
        <f t="shared" si="1"/>
        <v>26</v>
      </c>
      <c r="B36" s="343" t="s">
        <v>400</v>
      </c>
      <c r="C36" s="61">
        <v>2014</v>
      </c>
      <c r="D36" s="342" t="s">
        <v>207</v>
      </c>
      <c r="E36" s="33">
        <f t="shared" si="2"/>
        <v>18</v>
      </c>
      <c r="F36" s="199"/>
      <c r="G36" s="432"/>
      <c r="H36" s="167">
        <v>56</v>
      </c>
      <c r="I36" s="168">
        <v>6</v>
      </c>
      <c r="J36" s="167"/>
      <c r="K36" s="172"/>
      <c r="L36" s="173"/>
      <c r="M36" s="174"/>
      <c r="N36" s="169"/>
      <c r="O36" s="170"/>
      <c r="P36" s="154">
        <v>51</v>
      </c>
      <c r="Q36" s="162">
        <v>12</v>
      </c>
      <c r="R36" s="154"/>
      <c r="S36" s="480"/>
      <c r="T36" s="154"/>
      <c r="U36" s="155"/>
      <c r="V36" s="50"/>
      <c r="W36" s="165"/>
      <c r="X36" s="159"/>
      <c r="Y36" s="160"/>
      <c r="Z36" s="98"/>
      <c r="AA36" s="93"/>
      <c r="AB36" s="163"/>
      <c r="AC36" s="164"/>
      <c r="AD36" s="154"/>
      <c r="AE36" s="662"/>
      <c r="AF36" s="169"/>
      <c r="AG36" s="170"/>
      <c r="AH36" s="154"/>
      <c r="AI36" s="166"/>
      <c r="AJ36" s="154"/>
      <c r="AK36" s="155"/>
      <c r="AL36" s="541"/>
      <c r="AM36" s="171"/>
      <c r="AN36" s="541"/>
      <c r="AO36" s="171"/>
      <c r="AP36" s="154"/>
      <c r="AQ36" s="162"/>
      <c r="AR36" s="154"/>
      <c r="AS36" s="155"/>
      <c r="AT36" s="652">
        <f t="shared" si="0"/>
        <v>26</v>
      </c>
      <c r="AU36" s="20"/>
      <c r="AV36" s="20"/>
    </row>
    <row r="37" spans="1:48" s="34" customFormat="1" ht="20.25" customHeight="1" x14ac:dyDescent="0.35">
      <c r="A37" s="89">
        <f t="shared" si="1"/>
        <v>27</v>
      </c>
      <c r="B37" s="221" t="s">
        <v>303</v>
      </c>
      <c r="C37" s="61">
        <v>2014</v>
      </c>
      <c r="D37" s="130" t="s">
        <v>176</v>
      </c>
      <c r="E37" s="33">
        <f t="shared" si="2"/>
        <v>17.5</v>
      </c>
      <c r="F37" s="449">
        <v>49</v>
      </c>
      <c r="G37" s="175">
        <v>17.5</v>
      </c>
      <c r="H37" s="173"/>
      <c r="I37" s="450"/>
      <c r="J37" s="173"/>
      <c r="K37" s="174"/>
      <c r="L37" s="173"/>
      <c r="M37" s="174"/>
      <c r="N37" s="167"/>
      <c r="O37" s="168"/>
      <c r="P37" s="154"/>
      <c r="Q37" s="162"/>
      <c r="R37" s="154"/>
      <c r="S37" s="480"/>
      <c r="T37" s="154"/>
      <c r="U37" s="155"/>
      <c r="V37" s="159"/>
      <c r="W37" s="60"/>
      <c r="X37" s="159"/>
      <c r="Y37" s="160"/>
      <c r="Z37" s="98"/>
      <c r="AA37" s="93"/>
      <c r="AB37" s="163"/>
      <c r="AC37" s="164"/>
      <c r="AD37" s="154"/>
      <c r="AE37" s="662"/>
      <c r="AF37" s="169"/>
      <c r="AG37" s="170"/>
      <c r="AH37" s="154"/>
      <c r="AI37" s="166"/>
      <c r="AJ37" s="154"/>
      <c r="AK37" s="155"/>
      <c r="AL37" s="541"/>
      <c r="AM37" s="171"/>
      <c r="AN37" s="541"/>
      <c r="AO37" s="171"/>
      <c r="AP37" s="154"/>
      <c r="AQ37" s="162"/>
      <c r="AR37" s="154"/>
      <c r="AS37" s="155"/>
      <c r="AT37" s="652">
        <f t="shared" si="0"/>
        <v>27</v>
      </c>
      <c r="AU37" s="20"/>
      <c r="AV37" s="20"/>
    </row>
    <row r="38" spans="1:48" s="34" customFormat="1" ht="20.25" customHeight="1" x14ac:dyDescent="0.35">
      <c r="A38" s="89">
        <v>28</v>
      </c>
      <c r="B38" s="458" t="s">
        <v>429</v>
      </c>
      <c r="C38" s="61">
        <v>2014</v>
      </c>
      <c r="D38" s="406" t="s">
        <v>129</v>
      </c>
      <c r="E38" s="33">
        <f t="shared" si="2"/>
        <v>16</v>
      </c>
      <c r="F38" s="199"/>
      <c r="G38" s="432"/>
      <c r="H38" s="167"/>
      <c r="I38" s="168"/>
      <c r="J38" s="167"/>
      <c r="K38" s="172"/>
      <c r="L38" s="173"/>
      <c r="M38" s="174"/>
      <c r="N38" s="173">
        <v>52</v>
      </c>
      <c r="O38" s="175">
        <v>8</v>
      </c>
      <c r="P38" s="50"/>
      <c r="Q38" s="165"/>
      <c r="R38" s="154"/>
      <c r="S38" s="480"/>
      <c r="T38" s="154"/>
      <c r="U38" s="155"/>
      <c r="V38" s="159"/>
      <c r="W38" s="60"/>
      <c r="X38" s="159">
        <v>55</v>
      </c>
      <c r="Y38" s="160">
        <v>8</v>
      </c>
      <c r="Z38" s="98"/>
      <c r="AA38" s="93"/>
      <c r="AB38" s="163"/>
      <c r="AC38" s="164"/>
      <c r="AD38" s="154"/>
      <c r="AE38" s="662"/>
      <c r="AF38" s="169"/>
      <c r="AG38" s="170"/>
      <c r="AH38" s="154"/>
      <c r="AI38" s="166"/>
      <c r="AJ38" s="154"/>
      <c r="AK38" s="155"/>
      <c r="AL38" s="541"/>
      <c r="AM38" s="171"/>
      <c r="AN38" s="541"/>
      <c r="AO38" s="171"/>
      <c r="AP38" s="154"/>
      <c r="AQ38" s="162"/>
      <c r="AR38" s="154"/>
      <c r="AS38" s="155"/>
      <c r="AT38" s="652">
        <v>28</v>
      </c>
      <c r="AU38" s="20"/>
      <c r="AV38" s="20"/>
    </row>
    <row r="39" spans="1:48" s="34" customFormat="1" ht="20.25" customHeight="1" x14ac:dyDescent="0.35">
      <c r="A39" s="89">
        <v>29</v>
      </c>
      <c r="B39" s="404" t="s">
        <v>292</v>
      </c>
      <c r="C39" s="61">
        <v>2014</v>
      </c>
      <c r="D39" s="448" t="s">
        <v>182</v>
      </c>
      <c r="E39" s="33">
        <f t="shared" si="2"/>
        <v>14.25</v>
      </c>
      <c r="F39" s="199"/>
      <c r="G39" s="168"/>
      <c r="H39" s="167"/>
      <c r="I39" s="168"/>
      <c r="J39" s="167"/>
      <c r="K39" s="172"/>
      <c r="L39" s="173"/>
      <c r="M39" s="174"/>
      <c r="N39" s="169"/>
      <c r="O39" s="170"/>
      <c r="P39" s="159"/>
      <c r="Q39" s="60"/>
      <c r="R39" s="154">
        <v>48</v>
      </c>
      <c r="S39" s="155">
        <v>14.25</v>
      </c>
      <c r="T39" s="154"/>
      <c r="U39" s="480"/>
      <c r="V39" s="159"/>
      <c r="W39" s="60"/>
      <c r="X39" s="159"/>
      <c r="Y39" s="160"/>
      <c r="Z39" s="98"/>
      <c r="AA39" s="93"/>
      <c r="AB39" s="163"/>
      <c r="AC39" s="164"/>
      <c r="AD39" s="154"/>
      <c r="AE39" s="662"/>
      <c r="AF39" s="169"/>
      <c r="AG39" s="170"/>
      <c r="AH39" s="154"/>
      <c r="AI39" s="166"/>
      <c r="AJ39" s="154"/>
      <c r="AK39" s="155"/>
      <c r="AL39" s="541"/>
      <c r="AM39" s="171"/>
      <c r="AN39" s="541"/>
      <c r="AO39" s="171"/>
      <c r="AP39" s="154"/>
      <c r="AQ39" s="162"/>
      <c r="AR39" s="154"/>
      <c r="AS39" s="155"/>
      <c r="AT39" s="652">
        <v>29</v>
      </c>
      <c r="AU39" s="20"/>
      <c r="AV39" s="20"/>
    </row>
    <row r="40" spans="1:48" s="34" customFormat="1" ht="20.25" customHeight="1" x14ac:dyDescent="0.35">
      <c r="A40" s="89">
        <v>30</v>
      </c>
      <c r="B40" s="446" t="s">
        <v>468</v>
      </c>
      <c r="C40" s="61">
        <v>2016</v>
      </c>
      <c r="D40" s="447" t="s">
        <v>133</v>
      </c>
      <c r="E40" s="33">
        <f t="shared" si="2"/>
        <v>12</v>
      </c>
      <c r="F40" s="199"/>
      <c r="G40" s="168"/>
      <c r="H40" s="167"/>
      <c r="I40" s="168"/>
      <c r="J40" s="167"/>
      <c r="K40" s="172"/>
      <c r="L40" s="173"/>
      <c r="M40" s="174"/>
      <c r="N40" s="169"/>
      <c r="O40" s="170"/>
      <c r="P40" s="159"/>
      <c r="Q40" s="60"/>
      <c r="R40" s="154">
        <v>56</v>
      </c>
      <c r="S40" s="155">
        <v>3</v>
      </c>
      <c r="T40" s="154">
        <v>67</v>
      </c>
      <c r="U40" s="155">
        <v>0</v>
      </c>
      <c r="V40" s="159">
        <v>63</v>
      </c>
      <c r="W40" s="60">
        <v>3</v>
      </c>
      <c r="X40" s="159"/>
      <c r="Y40" s="483"/>
      <c r="Z40" s="98">
        <v>71</v>
      </c>
      <c r="AA40" s="93">
        <v>6</v>
      </c>
      <c r="AB40" s="163"/>
      <c r="AC40" s="164"/>
      <c r="AD40" s="154"/>
      <c r="AE40" s="662"/>
      <c r="AF40" s="169"/>
      <c r="AG40" s="170"/>
      <c r="AH40" s="154"/>
      <c r="AI40" s="166"/>
      <c r="AJ40" s="154"/>
      <c r="AK40" s="155"/>
      <c r="AL40" s="541"/>
      <c r="AM40" s="171"/>
      <c r="AN40" s="541"/>
      <c r="AO40" s="171"/>
      <c r="AP40" s="154"/>
      <c r="AQ40" s="162"/>
      <c r="AR40" s="154"/>
      <c r="AS40" s="155"/>
      <c r="AT40" s="652">
        <v>30</v>
      </c>
      <c r="AU40" s="20"/>
      <c r="AV40" s="20"/>
    </row>
    <row r="41" spans="1:48" s="34" customFormat="1" ht="20.25" customHeight="1" x14ac:dyDescent="0.35">
      <c r="A41" s="89">
        <v>31</v>
      </c>
      <c r="B41" s="508" t="s">
        <v>528</v>
      </c>
      <c r="C41" s="61">
        <v>2014</v>
      </c>
      <c r="D41" s="507" t="s">
        <v>529</v>
      </c>
      <c r="E41" s="33">
        <f t="shared" si="2"/>
        <v>10</v>
      </c>
      <c r="F41" s="199"/>
      <c r="G41" s="168"/>
      <c r="H41" s="167"/>
      <c r="I41" s="168"/>
      <c r="J41" s="167"/>
      <c r="K41" s="172"/>
      <c r="L41" s="173"/>
      <c r="M41" s="174"/>
      <c r="N41" s="169"/>
      <c r="O41" s="170"/>
      <c r="P41" s="159"/>
      <c r="Q41" s="60"/>
      <c r="R41" s="154"/>
      <c r="S41" s="155"/>
      <c r="T41" s="154"/>
      <c r="U41" s="155"/>
      <c r="V41" s="159"/>
      <c r="W41" s="60"/>
      <c r="X41" s="159"/>
      <c r="Y41" s="160"/>
      <c r="Z41" s="98"/>
      <c r="AA41" s="93"/>
      <c r="AB41" s="163"/>
      <c r="AC41" s="164"/>
      <c r="AD41" s="154">
        <v>51</v>
      </c>
      <c r="AE41" s="155">
        <v>10</v>
      </c>
      <c r="AF41" s="169"/>
      <c r="AG41" s="701"/>
      <c r="AH41" s="154"/>
      <c r="AI41" s="166"/>
      <c r="AJ41" s="154"/>
      <c r="AK41" s="155"/>
      <c r="AL41" s="541"/>
      <c r="AM41" s="171"/>
      <c r="AN41" s="541"/>
      <c r="AO41" s="171"/>
      <c r="AP41" s="154"/>
      <c r="AQ41" s="162"/>
      <c r="AR41" s="154"/>
      <c r="AS41" s="155"/>
      <c r="AT41" s="652">
        <v>31</v>
      </c>
      <c r="AU41" s="20"/>
      <c r="AV41" s="20"/>
    </row>
    <row r="42" spans="1:48" s="34" customFormat="1" ht="20.25" customHeight="1" x14ac:dyDescent="0.35">
      <c r="A42" s="89">
        <v>32</v>
      </c>
      <c r="B42" s="525" t="s">
        <v>310</v>
      </c>
      <c r="C42" s="61">
        <v>2014</v>
      </c>
      <c r="D42" s="526" t="s">
        <v>180</v>
      </c>
      <c r="E42" s="33">
        <f t="shared" si="2"/>
        <v>10</v>
      </c>
      <c r="F42" s="199"/>
      <c r="G42" s="168"/>
      <c r="H42" s="167"/>
      <c r="I42" s="168"/>
      <c r="J42" s="167"/>
      <c r="K42" s="172"/>
      <c r="L42" s="173"/>
      <c r="M42" s="174"/>
      <c r="N42" s="169"/>
      <c r="O42" s="170"/>
      <c r="P42" s="159"/>
      <c r="Q42" s="60"/>
      <c r="R42" s="154"/>
      <c r="S42" s="155"/>
      <c r="T42" s="154"/>
      <c r="U42" s="155"/>
      <c r="V42" s="159"/>
      <c r="W42" s="60"/>
      <c r="X42" s="159"/>
      <c r="Y42" s="160"/>
      <c r="Z42" s="98"/>
      <c r="AA42" s="93"/>
      <c r="AB42" s="163"/>
      <c r="AC42" s="164"/>
      <c r="AD42" s="154"/>
      <c r="AE42" s="662"/>
      <c r="AF42" s="173">
        <v>58</v>
      </c>
      <c r="AG42" s="175">
        <v>10</v>
      </c>
      <c r="AH42" s="154"/>
      <c r="AI42" s="166"/>
      <c r="AJ42" s="154"/>
      <c r="AK42" s="155"/>
      <c r="AL42" s="541"/>
      <c r="AM42" s="171"/>
      <c r="AN42" s="541"/>
      <c r="AO42" s="171"/>
      <c r="AP42" s="154"/>
      <c r="AQ42" s="162"/>
      <c r="AR42" s="154"/>
      <c r="AS42" s="155"/>
      <c r="AT42" s="652">
        <v>32</v>
      </c>
      <c r="AU42" s="20"/>
      <c r="AV42" s="20"/>
    </row>
    <row r="43" spans="1:48" s="34" customFormat="1" ht="20.25" customHeight="1" x14ac:dyDescent="0.35">
      <c r="A43" s="89">
        <v>33</v>
      </c>
      <c r="B43" s="565" t="s">
        <v>588</v>
      </c>
      <c r="C43" s="61">
        <v>2016</v>
      </c>
      <c r="D43" s="562" t="s">
        <v>144</v>
      </c>
      <c r="E43" s="33">
        <f t="shared" si="2"/>
        <v>10</v>
      </c>
      <c r="F43" s="199"/>
      <c r="G43" s="168"/>
      <c r="H43" s="167"/>
      <c r="I43" s="168"/>
      <c r="J43" s="167"/>
      <c r="K43" s="172"/>
      <c r="L43" s="173"/>
      <c r="M43" s="174"/>
      <c r="N43" s="169"/>
      <c r="O43" s="170"/>
      <c r="P43" s="159"/>
      <c r="Q43" s="60"/>
      <c r="R43" s="154"/>
      <c r="S43" s="155"/>
      <c r="T43" s="154"/>
      <c r="U43" s="155"/>
      <c r="V43" s="159"/>
      <c r="W43" s="60"/>
      <c r="X43" s="159"/>
      <c r="Y43" s="160"/>
      <c r="Z43" s="98"/>
      <c r="AA43" s="93"/>
      <c r="AB43" s="163"/>
      <c r="AC43" s="164"/>
      <c r="AD43" s="154"/>
      <c r="AE43" s="662"/>
      <c r="AF43" s="169"/>
      <c r="AG43" s="170"/>
      <c r="AH43" s="154"/>
      <c r="AI43" s="166"/>
      <c r="AJ43" s="50"/>
      <c r="AK43" s="155"/>
      <c r="AL43" s="449">
        <v>58</v>
      </c>
      <c r="AM43" s="174">
        <v>4</v>
      </c>
      <c r="AN43" s="449">
        <v>59</v>
      </c>
      <c r="AO43" s="174">
        <v>4</v>
      </c>
      <c r="AP43" s="154"/>
      <c r="AQ43" s="162"/>
      <c r="AR43" s="154">
        <v>55</v>
      </c>
      <c r="AS43" s="155">
        <v>2</v>
      </c>
      <c r="AT43" s="652">
        <v>33</v>
      </c>
      <c r="AU43" s="20"/>
      <c r="AV43" s="20"/>
    </row>
    <row r="44" spans="1:48" s="34" customFormat="1" ht="20.25" customHeight="1" x14ac:dyDescent="0.35">
      <c r="A44" s="89">
        <v>34</v>
      </c>
      <c r="B44" s="612" t="s">
        <v>600</v>
      </c>
      <c r="C44" s="61">
        <v>2016</v>
      </c>
      <c r="D44" s="617" t="s">
        <v>209</v>
      </c>
      <c r="E44" s="33">
        <f t="shared" si="2"/>
        <v>8</v>
      </c>
      <c r="F44" s="199"/>
      <c r="G44" s="168"/>
      <c r="H44" s="167"/>
      <c r="I44" s="168"/>
      <c r="J44" s="167"/>
      <c r="K44" s="172"/>
      <c r="L44" s="173"/>
      <c r="M44" s="174"/>
      <c r="N44" s="169"/>
      <c r="O44" s="170"/>
      <c r="P44" s="159"/>
      <c r="Q44" s="60"/>
      <c r="R44" s="154"/>
      <c r="S44" s="155"/>
      <c r="T44" s="154"/>
      <c r="U44" s="155"/>
      <c r="V44" s="159"/>
      <c r="W44" s="60"/>
      <c r="X44" s="159"/>
      <c r="Y44" s="160"/>
      <c r="Z44" s="98"/>
      <c r="AA44" s="93"/>
      <c r="AB44" s="163"/>
      <c r="AC44" s="164"/>
      <c r="AD44" s="154"/>
      <c r="AE44" s="662"/>
      <c r="AF44" s="169"/>
      <c r="AG44" s="170"/>
      <c r="AH44" s="154"/>
      <c r="AI44" s="166"/>
      <c r="AJ44" s="50"/>
      <c r="AK44" s="155"/>
      <c r="AL44" s="541"/>
      <c r="AM44" s="171"/>
      <c r="AN44" s="541"/>
      <c r="AO44" s="171"/>
      <c r="AP44" s="154">
        <v>63</v>
      </c>
      <c r="AQ44" s="162">
        <v>8</v>
      </c>
      <c r="AR44" s="154"/>
      <c r="AS44" s="155"/>
      <c r="AT44" s="652">
        <v>34</v>
      </c>
      <c r="AU44" s="20"/>
      <c r="AV44" s="20"/>
    </row>
    <row r="45" spans="1:48" s="34" customFormat="1" ht="20.25" customHeight="1" x14ac:dyDescent="0.35">
      <c r="A45" s="89">
        <v>35</v>
      </c>
      <c r="B45" s="435" t="s">
        <v>453</v>
      </c>
      <c r="C45" s="61">
        <v>2016</v>
      </c>
      <c r="D45" s="433" t="s">
        <v>183</v>
      </c>
      <c r="E45" s="33">
        <f t="shared" si="2"/>
        <v>3</v>
      </c>
      <c r="F45" s="199"/>
      <c r="G45" s="432"/>
      <c r="H45" s="167"/>
      <c r="I45" s="168"/>
      <c r="J45" s="167"/>
      <c r="K45" s="172"/>
      <c r="L45" s="173"/>
      <c r="M45" s="174"/>
      <c r="N45" s="169"/>
      <c r="O45" s="170"/>
      <c r="P45" s="159">
        <v>61</v>
      </c>
      <c r="Q45" s="60">
        <v>3</v>
      </c>
      <c r="R45" s="154"/>
      <c r="S45" s="480"/>
      <c r="T45" s="154"/>
      <c r="U45" s="155"/>
      <c r="V45" s="159"/>
      <c r="W45" s="60"/>
      <c r="X45" s="159"/>
      <c r="Y45" s="160"/>
      <c r="Z45" s="98"/>
      <c r="AA45" s="93"/>
      <c r="AB45" s="163"/>
      <c r="AC45" s="164"/>
      <c r="AD45" s="154"/>
      <c r="AE45" s="662"/>
      <c r="AF45" s="169"/>
      <c r="AG45" s="170"/>
      <c r="AH45" s="154"/>
      <c r="AI45" s="166"/>
      <c r="AJ45" s="154"/>
      <c r="AK45" s="155"/>
      <c r="AL45" s="541"/>
      <c r="AM45" s="171"/>
      <c r="AN45" s="541"/>
      <c r="AO45" s="171"/>
      <c r="AP45" s="154"/>
      <c r="AQ45" s="162"/>
      <c r="AR45" s="154"/>
      <c r="AS45" s="155"/>
      <c r="AT45" s="652">
        <v>35</v>
      </c>
      <c r="AU45" s="20"/>
      <c r="AV45" s="20"/>
    </row>
    <row r="46" spans="1:48" s="34" customFormat="1" ht="20.25" customHeight="1" x14ac:dyDescent="0.35">
      <c r="A46" s="89">
        <v>36</v>
      </c>
      <c r="B46" s="533" t="s">
        <v>568</v>
      </c>
      <c r="C46" s="61">
        <v>2014</v>
      </c>
      <c r="D46" s="534" t="s">
        <v>140</v>
      </c>
      <c r="E46" s="33">
        <f t="shared" si="2"/>
        <v>0</v>
      </c>
      <c r="F46" s="199"/>
      <c r="G46" s="168"/>
      <c r="H46" s="167"/>
      <c r="I46" s="168"/>
      <c r="J46" s="167"/>
      <c r="K46" s="172"/>
      <c r="L46" s="173"/>
      <c r="M46" s="174"/>
      <c r="N46" s="169"/>
      <c r="O46" s="170"/>
      <c r="P46" s="159"/>
      <c r="Q46" s="60"/>
      <c r="R46" s="154"/>
      <c r="S46" s="155"/>
      <c r="T46" s="154"/>
      <c r="U46" s="155"/>
      <c r="V46" s="159"/>
      <c r="W46" s="60"/>
      <c r="X46" s="159"/>
      <c r="Y46" s="160"/>
      <c r="Z46" s="98"/>
      <c r="AA46" s="93"/>
      <c r="AB46" s="163"/>
      <c r="AC46" s="164"/>
      <c r="AD46" s="154"/>
      <c r="AE46" s="662"/>
      <c r="AF46" s="169"/>
      <c r="AG46" s="170"/>
      <c r="AH46" s="154">
        <v>65</v>
      </c>
      <c r="AI46" s="166">
        <v>0</v>
      </c>
      <c r="AJ46" s="154"/>
      <c r="AK46" s="155"/>
      <c r="AL46" s="541"/>
      <c r="AM46" s="171"/>
      <c r="AN46" s="541"/>
      <c r="AO46" s="171"/>
      <c r="AP46" s="154"/>
      <c r="AQ46" s="162"/>
      <c r="AR46" s="154"/>
      <c r="AS46" s="155"/>
      <c r="AT46" s="652">
        <v>36</v>
      </c>
      <c r="AU46" s="20"/>
      <c r="AV46" s="20"/>
    </row>
    <row r="47" spans="1:48" s="34" customFormat="1" ht="20.25" customHeight="1" x14ac:dyDescent="0.35">
      <c r="A47" s="89">
        <v>37</v>
      </c>
      <c r="B47" s="533" t="s">
        <v>567</v>
      </c>
      <c r="C47" s="61">
        <v>2014</v>
      </c>
      <c r="D47" s="534" t="s">
        <v>561</v>
      </c>
      <c r="E47" s="33">
        <f t="shared" si="2"/>
        <v>0</v>
      </c>
      <c r="F47" s="199"/>
      <c r="G47" s="168"/>
      <c r="H47" s="167"/>
      <c r="I47" s="168"/>
      <c r="J47" s="167"/>
      <c r="K47" s="172"/>
      <c r="L47" s="173"/>
      <c r="M47" s="174"/>
      <c r="N47" s="169"/>
      <c r="O47" s="170"/>
      <c r="P47" s="159"/>
      <c r="Q47" s="60"/>
      <c r="R47" s="154"/>
      <c r="S47" s="155"/>
      <c r="T47" s="154"/>
      <c r="U47" s="155"/>
      <c r="V47" s="159"/>
      <c r="W47" s="60"/>
      <c r="X47" s="159"/>
      <c r="Y47" s="160"/>
      <c r="Z47" s="98"/>
      <c r="AA47" s="93"/>
      <c r="AB47" s="163"/>
      <c r="AC47" s="164"/>
      <c r="AD47" s="154"/>
      <c r="AE47" s="662"/>
      <c r="AF47" s="169"/>
      <c r="AG47" s="170"/>
      <c r="AH47" s="154">
        <v>61</v>
      </c>
      <c r="AI47" s="166">
        <v>0</v>
      </c>
      <c r="AJ47" s="154"/>
      <c r="AK47" s="155"/>
      <c r="AL47" s="541"/>
      <c r="AM47" s="171"/>
      <c r="AN47" s="541"/>
      <c r="AO47" s="171"/>
      <c r="AP47" s="154"/>
      <c r="AQ47" s="162"/>
      <c r="AR47" s="154"/>
      <c r="AS47" s="155"/>
      <c r="AT47" s="652">
        <v>37</v>
      </c>
      <c r="AU47" s="20"/>
      <c r="AV47" s="20"/>
    </row>
    <row r="48" spans="1:48" s="34" customFormat="1" ht="20.25" customHeight="1" x14ac:dyDescent="0.35">
      <c r="A48" s="89">
        <v>38</v>
      </c>
      <c r="B48" s="533" t="s">
        <v>566</v>
      </c>
      <c r="C48" s="61">
        <v>2014</v>
      </c>
      <c r="D48" s="534" t="s">
        <v>129</v>
      </c>
      <c r="E48" s="33">
        <f t="shared" si="2"/>
        <v>0</v>
      </c>
      <c r="F48" s="199"/>
      <c r="G48" s="168"/>
      <c r="H48" s="167"/>
      <c r="I48" s="168"/>
      <c r="J48" s="167"/>
      <c r="K48" s="172"/>
      <c r="L48" s="173"/>
      <c r="M48" s="174"/>
      <c r="N48" s="169"/>
      <c r="O48" s="170"/>
      <c r="P48" s="159"/>
      <c r="Q48" s="60"/>
      <c r="R48" s="154"/>
      <c r="S48" s="155"/>
      <c r="T48" s="154"/>
      <c r="U48" s="155"/>
      <c r="V48" s="159"/>
      <c r="W48" s="60"/>
      <c r="X48" s="159"/>
      <c r="Y48" s="160"/>
      <c r="Z48" s="98"/>
      <c r="AA48" s="93"/>
      <c r="AB48" s="163"/>
      <c r="AC48" s="164"/>
      <c r="AD48" s="154"/>
      <c r="AE48" s="662"/>
      <c r="AF48" s="169"/>
      <c r="AG48" s="170"/>
      <c r="AH48" s="154">
        <v>60</v>
      </c>
      <c r="AI48" s="166">
        <v>0</v>
      </c>
      <c r="AJ48" s="154"/>
      <c r="AK48" s="155"/>
      <c r="AL48" s="541"/>
      <c r="AM48" s="171"/>
      <c r="AN48" s="541"/>
      <c r="AO48" s="171"/>
      <c r="AP48" s="154"/>
      <c r="AQ48" s="162"/>
      <c r="AR48" s="154"/>
      <c r="AS48" s="155"/>
      <c r="AT48" s="652">
        <v>38</v>
      </c>
      <c r="AU48" s="20"/>
      <c r="AV48" s="20"/>
    </row>
    <row r="49" spans="1:52" s="34" customFormat="1" ht="20.25" customHeight="1" x14ac:dyDescent="0.35">
      <c r="A49" s="89">
        <v>39</v>
      </c>
      <c r="B49" s="451" t="s">
        <v>484</v>
      </c>
      <c r="C49" s="61">
        <v>2015</v>
      </c>
      <c r="D49" s="453" t="s">
        <v>129</v>
      </c>
      <c r="E49" s="33">
        <f t="shared" si="2"/>
        <v>0</v>
      </c>
      <c r="F49" s="199"/>
      <c r="G49" s="168"/>
      <c r="H49" s="167"/>
      <c r="I49" s="168"/>
      <c r="J49" s="167"/>
      <c r="K49" s="172"/>
      <c r="L49" s="173"/>
      <c r="M49" s="174"/>
      <c r="N49" s="169"/>
      <c r="O49" s="170"/>
      <c r="P49" s="159"/>
      <c r="Q49" s="60"/>
      <c r="R49" s="154"/>
      <c r="S49" s="480"/>
      <c r="T49" s="154">
        <v>63</v>
      </c>
      <c r="U49" s="155">
        <v>0</v>
      </c>
      <c r="V49" s="159"/>
      <c r="W49" s="60"/>
      <c r="X49" s="159"/>
      <c r="Y49" s="160"/>
      <c r="Z49" s="98"/>
      <c r="AA49" s="93"/>
      <c r="AB49" s="163"/>
      <c r="AC49" s="164"/>
      <c r="AD49" s="154"/>
      <c r="AE49" s="662"/>
      <c r="AF49" s="169"/>
      <c r="AG49" s="170"/>
      <c r="AH49" s="154"/>
      <c r="AI49" s="166"/>
      <c r="AJ49" s="154"/>
      <c r="AK49" s="155"/>
      <c r="AL49" s="541"/>
      <c r="AM49" s="171"/>
      <c r="AN49" s="541"/>
      <c r="AO49" s="171"/>
      <c r="AP49" s="154"/>
      <c r="AQ49" s="162"/>
      <c r="AR49" s="154"/>
      <c r="AS49" s="155"/>
      <c r="AT49" s="652">
        <v>39</v>
      </c>
    </row>
    <row r="50" spans="1:52" s="34" customFormat="1" ht="20.25" customHeight="1" x14ac:dyDescent="0.35">
      <c r="A50" s="89"/>
      <c r="B50" s="612" t="s">
        <v>618</v>
      </c>
      <c r="C50" s="61">
        <v>2014</v>
      </c>
      <c r="D50" s="617" t="s">
        <v>330</v>
      </c>
      <c r="E50" s="33">
        <f t="shared" si="2"/>
        <v>0</v>
      </c>
      <c r="F50" s="199"/>
      <c r="G50" s="168"/>
      <c r="H50" s="167"/>
      <c r="I50" s="168"/>
      <c r="J50" s="167"/>
      <c r="K50" s="172"/>
      <c r="L50" s="173"/>
      <c r="M50" s="174"/>
      <c r="N50" s="169"/>
      <c r="O50" s="170"/>
      <c r="P50" s="167"/>
      <c r="Q50" s="168"/>
      <c r="R50" s="173"/>
      <c r="S50" s="175"/>
      <c r="T50" s="173"/>
      <c r="U50" s="175"/>
      <c r="V50" s="167"/>
      <c r="W50" s="168"/>
      <c r="X50" s="159"/>
      <c r="Y50" s="160"/>
      <c r="Z50" s="98"/>
      <c r="AA50" s="93"/>
      <c r="AB50" s="163"/>
      <c r="AC50" s="164"/>
      <c r="AD50" s="154"/>
      <c r="AE50" s="155"/>
      <c r="AF50" s="169"/>
      <c r="AG50" s="170"/>
      <c r="AH50" s="154"/>
      <c r="AI50" s="166"/>
      <c r="AJ50" s="50"/>
      <c r="AK50" s="155"/>
      <c r="AL50" s="541"/>
      <c r="AM50" s="171"/>
      <c r="AN50" s="541"/>
      <c r="AO50" s="171"/>
      <c r="AP50" s="169"/>
      <c r="AQ50" s="170"/>
      <c r="AR50" s="154"/>
      <c r="AS50" s="155"/>
      <c r="AT50" s="652"/>
    </row>
    <row r="51" spans="1:52" s="34" customFormat="1" ht="20.25" customHeight="1" x14ac:dyDescent="0.35">
      <c r="A51" s="89"/>
      <c r="B51" s="612" t="s">
        <v>616</v>
      </c>
      <c r="C51" s="61">
        <v>2014</v>
      </c>
      <c r="D51" s="617" t="s">
        <v>330</v>
      </c>
      <c r="E51" s="33">
        <f t="shared" si="2"/>
        <v>0</v>
      </c>
      <c r="F51" s="199"/>
      <c r="G51" s="168"/>
      <c r="H51" s="167"/>
      <c r="I51" s="168"/>
      <c r="J51" s="167"/>
      <c r="K51" s="172"/>
      <c r="L51" s="173"/>
      <c r="M51" s="174"/>
      <c r="N51" s="169"/>
      <c r="O51" s="170"/>
      <c r="P51" s="167"/>
      <c r="Q51" s="168"/>
      <c r="R51" s="173"/>
      <c r="S51" s="175"/>
      <c r="T51" s="173"/>
      <c r="U51" s="175"/>
      <c r="V51" s="167"/>
      <c r="W51" s="168"/>
      <c r="X51" s="159"/>
      <c r="Y51" s="160"/>
      <c r="Z51" s="98"/>
      <c r="AA51" s="93"/>
      <c r="AB51" s="163"/>
      <c r="AC51" s="164"/>
      <c r="AD51" s="154"/>
      <c r="AE51" s="155"/>
      <c r="AF51" s="169"/>
      <c r="AG51" s="170"/>
      <c r="AH51" s="154"/>
      <c r="AI51" s="166"/>
      <c r="AJ51" s="50"/>
      <c r="AK51" s="155"/>
      <c r="AL51" s="541"/>
      <c r="AM51" s="171"/>
      <c r="AN51" s="169"/>
      <c r="AO51" s="171"/>
      <c r="AP51" s="169"/>
      <c r="AQ51" s="170"/>
      <c r="AR51" s="154"/>
      <c r="AS51" s="155"/>
      <c r="AT51" s="652"/>
    </row>
    <row r="52" spans="1:52" s="34" customFormat="1" ht="20.25" customHeight="1" thickBot="1" x14ac:dyDescent="0.4">
      <c r="A52" s="226"/>
      <c r="B52" s="638" t="s">
        <v>617</v>
      </c>
      <c r="C52" s="62">
        <v>2014</v>
      </c>
      <c r="D52" s="639" t="s">
        <v>129</v>
      </c>
      <c r="E52" s="112">
        <f t="shared" si="2"/>
        <v>0</v>
      </c>
      <c r="F52" s="206"/>
      <c r="G52" s="654"/>
      <c r="H52" s="176"/>
      <c r="I52" s="654"/>
      <c r="J52" s="176"/>
      <c r="K52" s="655"/>
      <c r="L52" s="179"/>
      <c r="M52" s="656"/>
      <c r="N52" s="180"/>
      <c r="O52" s="657"/>
      <c r="P52" s="176"/>
      <c r="Q52" s="654"/>
      <c r="R52" s="179"/>
      <c r="S52" s="658"/>
      <c r="T52" s="179"/>
      <c r="U52" s="658"/>
      <c r="V52" s="176"/>
      <c r="W52" s="654"/>
      <c r="X52" s="176"/>
      <c r="Y52" s="655"/>
      <c r="Z52" s="278"/>
      <c r="AA52" s="659"/>
      <c r="AB52" s="181"/>
      <c r="AC52" s="654"/>
      <c r="AD52" s="179"/>
      <c r="AE52" s="656"/>
      <c r="AF52" s="180"/>
      <c r="AG52" s="657"/>
      <c r="AH52" s="179"/>
      <c r="AI52" s="658"/>
      <c r="AJ52" s="180"/>
      <c r="AK52" s="656"/>
      <c r="AL52" s="542"/>
      <c r="AM52" s="660"/>
      <c r="AN52" s="180"/>
      <c r="AO52" s="660"/>
      <c r="AP52" s="180"/>
      <c r="AQ52" s="657"/>
      <c r="AR52" s="179"/>
      <c r="AS52" s="666"/>
      <c r="AT52" s="653"/>
    </row>
    <row r="53" spans="1:52" ht="20.25" customHeight="1" thickBot="1" x14ac:dyDescent="0.4">
      <c r="A53" s="138"/>
      <c r="B53" s="136"/>
      <c r="C53" s="36"/>
      <c r="D53" s="136"/>
      <c r="E53" s="139"/>
      <c r="F53" s="36"/>
      <c r="G53" s="615">
        <f>SUM(G11:G52)</f>
        <v>347</v>
      </c>
      <c r="H53" s="36"/>
      <c r="I53" s="615">
        <f>SUM(I11:I52)</f>
        <v>368</v>
      </c>
      <c r="J53" s="36"/>
      <c r="K53" s="615">
        <f>SUM(K11:K52)</f>
        <v>361</v>
      </c>
      <c r="L53" s="137"/>
      <c r="M53" s="615">
        <f>SUM(M11:M52)</f>
        <v>368</v>
      </c>
      <c r="N53" s="21"/>
      <c r="O53" s="615">
        <f>SUM(O11:O52)</f>
        <v>368</v>
      </c>
      <c r="P53" s="21"/>
      <c r="Q53" s="615">
        <f>SUM(Q11:Q52)</f>
        <v>368</v>
      </c>
      <c r="R53" s="21"/>
      <c r="S53" s="615">
        <f>SUM(S11:S52)</f>
        <v>370</v>
      </c>
      <c r="T53" s="21"/>
      <c r="U53" s="615">
        <f>SUM(U11:U52)</f>
        <v>371</v>
      </c>
      <c r="V53" s="21"/>
      <c r="W53" s="615">
        <f>SUM(W11:W52)</f>
        <v>368</v>
      </c>
      <c r="X53" s="36"/>
      <c r="Y53" s="615">
        <f>SUM(Y11:Y52)</f>
        <v>361</v>
      </c>
      <c r="Z53" s="36"/>
      <c r="AA53" s="615">
        <f>SUM(AA11:AA52)</f>
        <v>361</v>
      </c>
      <c r="AB53" s="36"/>
      <c r="AC53" s="615">
        <f>SUM(AC11:AC52)</f>
        <v>368</v>
      </c>
      <c r="AD53" s="21"/>
      <c r="AE53" s="615">
        <f>SUM(AE11:AE52)</f>
        <v>365</v>
      </c>
      <c r="AF53" s="21"/>
      <c r="AG53" s="615">
        <f>SUM(AG11:AG52)</f>
        <v>355</v>
      </c>
      <c r="AH53" s="21"/>
      <c r="AI53" s="615">
        <f>SUM(AI11:AI52)</f>
        <v>371</v>
      </c>
      <c r="AJ53" s="21"/>
      <c r="AK53" s="615">
        <f>SUM(AK11:AK52)</f>
        <v>365</v>
      </c>
      <c r="AL53" s="21"/>
      <c r="AM53" s="615">
        <f>SUM(AM11:AM52)</f>
        <v>368</v>
      </c>
      <c r="AN53" s="21"/>
      <c r="AO53" s="615">
        <f>SUM(AO11:AO52)</f>
        <v>365</v>
      </c>
      <c r="AP53" s="21"/>
      <c r="AQ53" s="615">
        <f>SUM(AQ11:AQ52)</f>
        <v>355</v>
      </c>
      <c r="AR53" s="21"/>
      <c r="AS53" s="615">
        <f>SUM(AS11:AS52)</f>
        <v>371</v>
      </c>
      <c r="AT53" s="138"/>
    </row>
    <row r="54" spans="1:52" ht="28" customHeight="1" thickBot="1" x14ac:dyDescent="0.4">
      <c r="D54" s="21"/>
      <c r="E54" s="21"/>
      <c r="G54" s="57"/>
      <c r="H54" s="21"/>
      <c r="I54" s="21"/>
      <c r="J54" s="21"/>
      <c r="K54" s="57"/>
      <c r="L54" s="21"/>
      <c r="M54" s="57"/>
      <c r="N54" s="21"/>
      <c r="O54" s="57"/>
      <c r="P54" s="21"/>
      <c r="Q54" s="57"/>
      <c r="R54" s="21"/>
      <c r="S54" s="57"/>
      <c r="T54" s="21"/>
      <c r="U54" s="57"/>
      <c r="V54" s="21"/>
      <c r="W54" s="57"/>
      <c r="X54" s="21"/>
      <c r="Y54" s="57"/>
      <c r="Z54" s="21"/>
      <c r="AA54" s="57"/>
      <c r="AB54" s="21"/>
      <c r="AC54" s="57"/>
      <c r="AD54" s="57"/>
      <c r="AE54" s="57"/>
      <c r="AF54" s="57"/>
      <c r="AG54" s="57"/>
      <c r="AH54" s="57"/>
      <c r="AI54" s="57"/>
      <c r="AJ54" s="21"/>
      <c r="AK54" s="57"/>
      <c r="AL54" s="21"/>
      <c r="AM54" s="57"/>
      <c r="AN54" s="21"/>
      <c r="AO54" s="57"/>
      <c r="AP54" s="21"/>
      <c r="AQ54" s="57"/>
      <c r="AR54" s="21"/>
      <c r="AS54" s="57"/>
      <c r="AT54" s="57"/>
    </row>
    <row r="55" spans="1:52" ht="33" customHeight="1" thickBot="1" x14ac:dyDescent="0.4">
      <c r="A55" s="138"/>
      <c r="B55" s="817" t="s">
        <v>354</v>
      </c>
      <c r="C55" s="818"/>
      <c r="D55" s="819"/>
      <c r="E55" s="139"/>
      <c r="F55" s="36"/>
      <c r="G55" s="485"/>
      <c r="H55" s="488" t="s">
        <v>517</v>
      </c>
      <c r="I55" s="36"/>
      <c r="J55" s="36"/>
      <c r="K55" s="36"/>
      <c r="L55" s="137"/>
      <c r="M55" s="486"/>
      <c r="N55" s="488" t="s">
        <v>518</v>
      </c>
      <c r="O55" s="57"/>
      <c r="P55" s="21"/>
      <c r="Q55" s="57"/>
      <c r="R55" s="21"/>
      <c r="S55" s="684"/>
      <c r="T55" s="488" t="s">
        <v>607</v>
      </c>
      <c r="U55" s="30"/>
      <c r="V55" s="30"/>
      <c r="W55" s="30"/>
      <c r="X55" s="36"/>
      <c r="Y55" s="36"/>
      <c r="Z55" s="36"/>
      <c r="AA55" s="36"/>
      <c r="AB55" s="36"/>
      <c r="AC55" s="36"/>
      <c r="AD55" s="21"/>
      <c r="AE55" s="57"/>
      <c r="AF55" s="21"/>
      <c r="AG55" s="57"/>
      <c r="AH55" s="21"/>
      <c r="AI55" s="57"/>
      <c r="AJ55" s="21"/>
      <c r="AK55" s="57"/>
      <c r="AL55" s="21"/>
      <c r="AM55" s="57"/>
      <c r="AN55" s="21"/>
      <c r="AO55" s="57"/>
      <c r="AP55" s="21"/>
      <c r="AQ55" s="57"/>
      <c r="AR55" s="21"/>
      <c r="AS55" s="57"/>
      <c r="AT55" s="138"/>
    </row>
    <row r="56" spans="1:52" ht="34" customHeight="1" thickBot="1" x14ac:dyDescent="0.4">
      <c r="D56" s="21"/>
      <c r="E56" s="21"/>
      <c r="G56" s="57"/>
      <c r="H56" s="21"/>
      <c r="I56" s="21"/>
      <c r="J56" s="21"/>
      <c r="K56" s="57"/>
      <c r="L56" s="21"/>
      <c r="M56" s="57"/>
      <c r="N56" s="21"/>
      <c r="O56" s="57"/>
      <c r="P56" s="21"/>
      <c r="Q56" s="57"/>
      <c r="R56" s="21"/>
      <c r="S56" s="57"/>
      <c r="T56" s="21"/>
      <c r="U56" s="57"/>
      <c r="V56" s="21"/>
      <c r="W56" s="57"/>
      <c r="X56" s="21"/>
      <c r="Y56" s="57"/>
      <c r="Z56" s="21"/>
      <c r="AA56" s="57"/>
      <c r="AB56" s="21"/>
      <c r="AC56" s="57"/>
      <c r="AD56" s="57"/>
      <c r="AE56" s="57"/>
      <c r="AF56" s="57"/>
      <c r="AG56" s="57"/>
      <c r="AH56" s="57"/>
      <c r="AI56" s="57"/>
      <c r="AJ56" s="21"/>
      <c r="AK56" s="57"/>
      <c r="AL56" s="21"/>
      <c r="AM56" s="57"/>
      <c r="AN56" s="21"/>
      <c r="AO56" s="57"/>
      <c r="AP56" s="21"/>
      <c r="AQ56" s="57"/>
      <c r="AR56" s="21"/>
      <c r="AS56" s="57"/>
      <c r="AT56" s="57"/>
    </row>
    <row r="57" spans="1:52" s="20" customFormat="1" ht="36" customHeight="1" thickBot="1" x14ac:dyDescent="0.4">
      <c r="A57" s="823" t="s">
        <v>387</v>
      </c>
      <c r="B57" s="824"/>
      <c r="C57" s="824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4"/>
      <c r="Q57" s="824"/>
      <c r="R57" s="824"/>
      <c r="S57" s="824"/>
      <c r="T57" s="824"/>
      <c r="U57" s="824"/>
      <c r="V57" s="824"/>
      <c r="W57" s="824"/>
      <c r="X57" s="824"/>
      <c r="Y57" s="824"/>
      <c r="Z57" s="824"/>
      <c r="AA57" s="824"/>
      <c r="AB57" s="824"/>
      <c r="AC57" s="824"/>
      <c r="AD57" s="824"/>
      <c r="AE57" s="824"/>
      <c r="AF57" s="824"/>
      <c r="AG57" s="824"/>
      <c r="AH57" s="824"/>
      <c r="AI57" s="824"/>
      <c r="AJ57" s="824"/>
      <c r="AK57" s="824"/>
      <c r="AL57" s="824"/>
      <c r="AM57" s="824"/>
      <c r="AN57" s="824"/>
      <c r="AO57" s="824"/>
      <c r="AP57" s="824"/>
      <c r="AQ57" s="824"/>
      <c r="AR57" s="824"/>
      <c r="AS57" s="824"/>
      <c r="AT57" s="825"/>
    </row>
    <row r="58" spans="1:52" s="39" customFormat="1" ht="19.5" thickBot="1" x14ac:dyDescent="0.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59"/>
      <c r="AV58" s="59"/>
    </row>
    <row r="59" spans="1:52" ht="26.25" customHeight="1" thickBot="1" x14ac:dyDescent="0.4">
      <c r="F59" s="721">
        <v>44990</v>
      </c>
      <c r="G59" s="722"/>
      <c r="H59" s="721">
        <v>45011</v>
      </c>
      <c r="I59" s="722"/>
      <c r="J59" s="721">
        <v>45018</v>
      </c>
      <c r="K59" s="722"/>
      <c r="L59" s="721">
        <v>45032</v>
      </c>
      <c r="M59" s="722"/>
      <c r="N59" s="721">
        <v>45053</v>
      </c>
      <c r="O59" s="722"/>
      <c r="P59" s="721">
        <v>45074</v>
      </c>
      <c r="Q59" s="722"/>
      <c r="R59" s="721">
        <v>45088</v>
      </c>
      <c r="S59" s="722"/>
      <c r="T59" s="721">
        <v>45102</v>
      </c>
      <c r="U59" s="722"/>
      <c r="V59" s="721">
        <v>45116</v>
      </c>
      <c r="W59" s="722"/>
      <c r="X59" s="721">
        <v>45132</v>
      </c>
      <c r="Y59" s="722"/>
      <c r="Z59" s="721">
        <v>45144</v>
      </c>
      <c r="AA59" s="722"/>
      <c r="AB59" s="721">
        <v>45159</v>
      </c>
      <c r="AC59" s="722"/>
      <c r="AD59" s="719">
        <v>45186</v>
      </c>
      <c r="AE59" s="720"/>
      <c r="AF59" s="719">
        <v>45200</v>
      </c>
      <c r="AG59" s="720"/>
      <c r="AH59" s="721">
        <v>45215</v>
      </c>
      <c r="AI59" s="722"/>
      <c r="AJ59" s="721">
        <v>45228</v>
      </c>
      <c r="AK59" s="722"/>
      <c r="AL59" s="721">
        <v>45242</v>
      </c>
      <c r="AM59" s="722"/>
      <c r="AN59" s="719">
        <v>45250</v>
      </c>
      <c r="AO59" s="720"/>
      <c r="AP59" s="719">
        <v>45256</v>
      </c>
      <c r="AQ59" s="720"/>
      <c r="AR59" s="719">
        <v>45270</v>
      </c>
      <c r="AS59" s="720"/>
      <c r="AU59" s="59"/>
      <c r="AV59" s="59"/>
    </row>
    <row r="60" spans="1:52" ht="28" customHeight="1" x14ac:dyDescent="0.35">
      <c r="A60" s="811" t="s">
        <v>386</v>
      </c>
      <c r="B60" s="812"/>
      <c r="C60" s="812"/>
      <c r="D60" s="812"/>
      <c r="E60" s="813"/>
      <c r="F60" s="715" t="s">
        <v>333</v>
      </c>
      <c r="G60" s="723"/>
      <c r="H60" s="715" t="s">
        <v>417</v>
      </c>
      <c r="I60" s="723"/>
      <c r="J60" s="715" t="s">
        <v>418</v>
      </c>
      <c r="K60" s="723"/>
      <c r="L60" s="715" t="s">
        <v>419</v>
      </c>
      <c r="M60" s="723"/>
      <c r="N60" s="715" t="s">
        <v>425</v>
      </c>
      <c r="O60" s="723"/>
      <c r="P60" s="715" t="s">
        <v>431</v>
      </c>
      <c r="Q60" s="723"/>
      <c r="R60" s="715" t="s">
        <v>454</v>
      </c>
      <c r="S60" s="723"/>
      <c r="T60" s="715" t="s">
        <v>470</v>
      </c>
      <c r="U60" s="723"/>
      <c r="V60" s="715" t="s">
        <v>486</v>
      </c>
      <c r="W60" s="723"/>
      <c r="X60" s="715" t="s">
        <v>491</v>
      </c>
      <c r="Y60" s="723"/>
      <c r="Z60" s="715" t="s">
        <v>513</v>
      </c>
      <c r="AA60" s="723"/>
      <c r="AB60" s="715" t="s">
        <v>515</v>
      </c>
      <c r="AC60" s="723"/>
      <c r="AD60" s="715" t="s">
        <v>523</v>
      </c>
      <c r="AE60" s="723"/>
      <c r="AF60" s="715" t="s">
        <v>533</v>
      </c>
      <c r="AG60" s="723"/>
      <c r="AH60" s="715" t="s">
        <v>540</v>
      </c>
      <c r="AI60" s="716"/>
      <c r="AJ60" s="715" t="s">
        <v>572</v>
      </c>
      <c r="AK60" s="723"/>
      <c r="AL60" s="715" t="s">
        <v>608</v>
      </c>
      <c r="AM60" s="716"/>
      <c r="AN60" s="715" t="s">
        <v>609</v>
      </c>
      <c r="AO60" s="716"/>
      <c r="AP60" s="715" t="s">
        <v>610</v>
      </c>
      <c r="AQ60" s="716"/>
      <c r="AR60" s="715" t="s">
        <v>612</v>
      </c>
      <c r="AS60" s="716"/>
      <c r="AT60" s="744" t="s">
        <v>130</v>
      </c>
      <c r="AU60" s="386" t="s">
        <v>184</v>
      </c>
      <c r="AV60" s="385" t="s">
        <v>185</v>
      </c>
      <c r="AX60" s="230" t="s">
        <v>335</v>
      </c>
      <c r="AY60" s="230" t="s">
        <v>336</v>
      </c>
      <c r="AZ60" s="230" t="s">
        <v>337</v>
      </c>
    </row>
    <row r="61" spans="1:52" ht="33" customHeight="1" thickBot="1" x14ac:dyDescent="0.4">
      <c r="A61" s="814"/>
      <c r="B61" s="815"/>
      <c r="C61" s="815"/>
      <c r="D61" s="815"/>
      <c r="E61" s="816"/>
      <c r="F61" s="717"/>
      <c r="G61" s="726"/>
      <c r="H61" s="717"/>
      <c r="I61" s="726"/>
      <c r="J61" s="717"/>
      <c r="K61" s="726"/>
      <c r="L61" s="717"/>
      <c r="M61" s="726"/>
      <c r="N61" s="717"/>
      <c r="O61" s="726"/>
      <c r="P61" s="717"/>
      <c r="Q61" s="726"/>
      <c r="R61" s="717"/>
      <c r="S61" s="726"/>
      <c r="T61" s="717"/>
      <c r="U61" s="726"/>
      <c r="V61" s="717"/>
      <c r="W61" s="726"/>
      <c r="X61" s="717"/>
      <c r="Y61" s="726"/>
      <c r="Z61" s="717"/>
      <c r="AA61" s="726"/>
      <c r="AB61" s="717"/>
      <c r="AC61" s="726"/>
      <c r="AD61" s="724"/>
      <c r="AE61" s="725"/>
      <c r="AF61" s="724"/>
      <c r="AG61" s="725"/>
      <c r="AH61" s="717"/>
      <c r="AI61" s="718"/>
      <c r="AJ61" s="717"/>
      <c r="AK61" s="726"/>
      <c r="AL61" s="717"/>
      <c r="AM61" s="718"/>
      <c r="AN61" s="717"/>
      <c r="AO61" s="718"/>
      <c r="AP61" s="717"/>
      <c r="AQ61" s="718"/>
      <c r="AR61" s="717"/>
      <c r="AS61" s="718"/>
      <c r="AT61" s="746"/>
      <c r="AU61" s="373">
        <v>1</v>
      </c>
      <c r="AV61" s="361">
        <v>50</v>
      </c>
      <c r="AX61" s="34"/>
      <c r="AY61" s="34"/>
      <c r="AZ61" s="34"/>
    </row>
    <row r="62" spans="1:52" ht="23.25" customHeight="1" thickBot="1" x14ac:dyDescent="0.4">
      <c r="A62" s="66" t="s">
        <v>295</v>
      </c>
      <c r="B62" s="319" t="s">
        <v>2</v>
      </c>
      <c r="C62" s="319" t="s">
        <v>172</v>
      </c>
      <c r="D62" s="319" t="s">
        <v>3</v>
      </c>
      <c r="E62" s="319" t="s">
        <v>4</v>
      </c>
      <c r="F62" s="24" t="s">
        <v>5</v>
      </c>
      <c r="G62" s="115" t="s">
        <v>6</v>
      </c>
      <c r="H62" s="24" t="s">
        <v>5</v>
      </c>
      <c r="I62" s="115" t="s">
        <v>6</v>
      </c>
      <c r="J62" s="24" t="s">
        <v>5</v>
      </c>
      <c r="K62" s="115" t="s">
        <v>6</v>
      </c>
      <c r="L62" s="24" t="s">
        <v>5</v>
      </c>
      <c r="M62" s="115" t="s">
        <v>6</v>
      </c>
      <c r="N62" s="24" t="s">
        <v>5</v>
      </c>
      <c r="O62" s="115" t="s">
        <v>6</v>
      </c>
      <c r="P62" s="24" t="s">
        <v>5</v>
      </c>
      <c r="Q62" s="115" t="s">
        <v>6</v>
      </c>
      <c r="R62" s="116" t="s">
        <v>5</v>
      </c>
      <c r="S62" s="124" t="s">
        <v>6</v>
      </c>
      <c r="T62" s="116" t="s">
        <v>5</v>
      </c>
      <c r="U62" s="124" t="s">
        <v>6</v>
      </c>
      <c r="V62" s="116" t="s">
        <v>5</v>
      </c>
      <c r="W62" s="124" t="s">
        <v>6</v>
      </c>
      <c r="X62" s="116" t="s">
        <v>5</v>
      </c>
      <c r="Y62" s="124" t="s">
        <v>6</v>
      </c>
      <c r="Z62" s="116" t="s">
        <v>5</v>
      </c>
      <c r="AA62" s="124" t="s">
        <v>6</v>
      </c>
      <c r="AB62" s="116" t="s">
        <v>5</v>
      </c>
      <c r="AC62" s="124" t="s">
        <v>6</v>
      </c>
      <c r="AD62" s="116" t="s">
        <v>5</v>
      </c>
      <c r="AE62" s="124" t="s">
        <v>6</v>
      </c>
      <c r="AF62" s="24" t="s">
        <v>5</v>
      </c>
      <c r="AG62" s="115" t="s">
        <v>6</v>
      </c>
      <c r="AH62" s="116" t="s">
        <v>5</v>
      </c>
      <c r="AI62" s="124" t="s">
        <v>6</v>
      </c>
      <c r="AJ62" s="116" t="s">
        <v>5</v>
      </c>
      <c r="AK62" s="559" t="s">
        <v>6</v>
      </c>
      <c r="AL62" s="116" t="s">
        <v>5</v>
      </c>
      <c r="AM62" s="124" t="s">
        <v>6</v>
      </c>
      <c r="AN62" s="122" t="s">
        <v>5</v>
      </c>
      <c r="AO62" s="559" t="s">
        <v>6</v>
      </c>
      <c r="AP62" s="116" t="s">
        <v>5</v>
      </c>
      <c r="AQ62" s="124" t="s">
        <v>6</v>
      </c>
      <c r="AR62" s="122" t="s">
        <v>5</v>
      </c>
      <c r="AS62" s="124" t="s">
        <v>6</v>
      </c>
      <c r="AT62" s="85"/>
      <c r="AU62" s="388">
        <f t="shared" ref="AU62:AU67" si="4">AU61+1</f>
        <v>2</v>
      </c>
      <c r="AV62" s="381">
        <v>35</v>
      </c>
      <c r="AX62" s="34"/>
      <c r="AY62" s="34"/>
      <c r="AZ62" s="34"/>
    </row>
    <row r="63" spans="1:52" s="34" customFormat="1" ht="20.25" customHeight="1" x14ac:dyDescent="0.35">
      <c r="A63" s="88">
        <v>1</v>
      </c>
      <c r="B63" s="703" t="s">
        <v>146</v>
      </c>
      <c r="C63" s="546">
        <v>2014</v>
      </c>
      <c r="D63" s="547" t="s">
        <v>140</v>
      </c>
      <c r="E63" s="87">
        <f>G63+I63+K63+M63+O63+Q63+S63+U63+W63+Y63+AA63+AC63+AE63+AG63+AI63+AK63+AM63+AO63+AQ63+AS63-G63</f>
        <v>850</v>
      </c>
      <c r="F63" s="182">
        <v>45</v>
      </c>
      <c r="G63" s="422">
        <v>50</v>
      </c>
      <c r="H63" s="184">
        <v>40</v>
      </c>
      <c r="I63" s="185">
        <v>50</v>
      </c>
      <c r="J63" s="186">
        <v>32</v>
      </c>
      <c r="K63" s="187">
        <v>50</v>
      </c>
      <c r="L63" s="188">
        <v>40</v>
      </c>
      <c r="M63" s="189">
        <v>50</v>
      </c>
      <c r="N63" s="186">
        <v>43</v>
      </c>
      <c r="O63" s="190">
        <v>50</v>
      </c>
      <c r="P63" s="188">
        <v>37</v>
      </c>
      <c r="Q63" s="189">
        <v>50</v>
      </c>
      <c r="R63" s="186">
        <v>42</v>
      </c>
      <c r="S63" s="190">
        <v>50</v>
      </c>
      <c r="T63" s="188">
        <v>35</v>
      </c>
      <c r="U63" s="189">
        <v>50</v>
      </c>
      <c r="V63" s="186">
        <v>38</v>
      </c>
      <c r="W63" s="190">
        <v>50</v>
      </c>
      <c r="X63" s="188">
        <v>38</v>
      </c>
      <c r="Y63" s="189">
        <v>50</v>
      </c>
      <c r="Z63" s="186"/>
      <c r="AA63" s="487"/>
      <c r="AB63" s="188">
        <v>36</v>
      </c>
      <c r="AC63" s="189">
        <v>50</v>
      </c>
      <c r="AD63" s="186">
        <v>37</v>
      </c>
      <c r="AE63" s="189">
        <v>50</v>
      </c>
      <c r="AF63" s="191">
        <v>37</v>
      </c>
      <c r="AG63" s="190">
        <v>50</v>
      </c>
      <c r="AH63" s="188">
        <v>42</v>
      </c>
      <c r="AI63" s="190">
        <v>50</v>
      </c>
      <c r="AJ63" s="188"/>
      <c r="AK63" s="698"/>
      <c r="AL63" s="186">
        <v>41</v>
      </c>
      <c r="AM63" s="190">
        <v>50</v>
      </c>
      <c r="AN63" s="188">
        <v>38</v>
      </c>
      <c r="AO63" s="189">
        <v>50</v>
      </c>
      <c r="AP63" s="186">
        <v>37</v>
      </c>
      <c r="AQ63" s="190">
        <v>50</v>
      </c>
      <c r="AR63" s="188">
        <v>38</v>
      </c>
      <c r="AS63" s="190">
        <v>50</v>
      </c>
      <c r="AT63" s="88">
        <v>1</v>
      </c>
      <c r="AU63" s="373">
        <f t="shared" si="4"/>
        <v>3</v>
      </c>
      <c r="AV63" s="361">
        <v>25</v>
      </c>
    </row>
    <row r="64" spans="1:52" s="34" customFormat="1" ht="20.25" customHeight="1" x14ac:dyDescent="0.35">
      <c r="A64" s="89">
        <v>2</v>
      </c>
      <c r="B64" s="704" t="s">
        <v>401</v>
      </c>
      <c r="C64" s="61">
        <v>2014</v>
      </c>
      <c r="D64" s="344" t="s">
        <v>241</v>
      </c>
      <c r="E64" s="33">
        <f t="shared" ref="E64:E69" si="5">G64+I64+K64+M64+O64+Q64+S64+U64+W64+Y64+AA64+AC64+AE64+AG64+AI64+AK64+AM64+AO64+AQ64+AS64</f>
        <v>200</v>
      </c>
      <c r="F64" s="159"/>
      <c r="G64" s="411"/>
      <c r="H64" s="192">
        <v>46</v>
      </c>
      <c r="I64" s="60">
        <v>35</v>
      </c>
      <c r="J64" s="193">
        <v>47</v>
      </c>
      <c r="K64" s="194">
        <v>35</v>
      </c>
      <c r="L64" s="195"/>
      <c r="M64" s="196"/>
      <c r="N64" s="193">
        <v>53</v>
      </c>
      <c r="O64" s="197">
        <v>35</v>
      </c>
      <c r="P64" s="195">
        <v>56</v>
      </c>
      <c r="Q64" s="197">
        <v>35</v>
      </c>
      <c r="R64" s="193"/>
      <c r="S64" s="483"/>
      <c r="T64" s="195"/>
      <c r="U64" s="196"/>
      <c r="V64" s="193"/>
      <c r="W64" s="197"/>
      <c r="X64" s="195"/>
      <c r="Y64" s="196"/>
      <c r="Z64" s="193"/>
      <c r="AA64" s="197"/>
      <c r="AB64" s="195"/>
      <c r="AC64" s="196"/>
      <c r="AD64" s="193"/>
      <c r="AE64" s="699"/>
      <c r="AF64" s="198"/>
      <c r="AG64" s="197"/>
      <c r="AH64" s="195">
        <v>57</v>
      </c>
      <c r="AI64" s="197">
        <v>25</v>
      </c>
      <c r="AJ64" s="195">
        <v>65</v>
      </c>
      <c r="AK64" s="196">
        <v>35</v>
      </c>
      <c r="AL64" s="193"/>
      <c r="AM64" s="197"/>
      <c r="AN64" s="195"/>
      <c r="AO64" s="196"/>
      <c r="AP64" s="193"/>
      <c r="AQ64" s="197"/>
      <c r="AR64" s="195"/>
      <c r="AS64" s="197"/>
      <c r="AT64" s="89">
        <v>2</v>
      </c>
      <c r="AU64" s="388">
        <f t="shared" si="4"/>
        <v>4</v>
      </c>
      <c r="AV64" s="381">
        <v>20</v>
      </c>
    </row>
    <row r="65" spans="1:48" s="34" customFormat="1" ht="20.25" customHeight="1" x14ac:dyDescent="0.35">
      <c r="A65" s="89">
        <v>3</v>
      </c>
      <c r="B65" s="705" t="s">
        <v>510</v>
      </c>
      <c r="C65" s="61">
        <v>2014</v>
      </c>
      <c r="D65" s="477" t="s">
        <v>508</v>
      </c>
      <c r="E65" s="33">
        <f t="shared" si="5"/>
        <v>85</v>
      </c>
      <c r="F65" s="159"/>
      <c r="G65" s="411"/>
      <c r="H65" s="192"/>
      <c r="I65" s="60"/>
      <c r="J65" s="193"/>
      <c r="K65" s="194"/>
      <c r="L65" s="195"/>
      <c r="M65" s="196"/>
      <c r="N65" s="193"/>
      <c r="O65" s="197"/>
      <c r="P65" s="195"/>
      <c r="Q65" s="196"/>
      <c r="R65" s="193"/>
      <c r="S65" s="483"/>
      <c r="T65" s="195"/>
      <c r="U65" s="196"/>
      <c r="V65" s="193"/>
      <c r="W65" s="197"/>
      <c r="X65" s="195"/>
      <c r="Y65" s="196"/>
      <c r="Z65" s="193">
        <v>60</v>
      </c>
      <c r="AA65" s="197">
        <v>50</v>
      </c>
      <c r="AB65" s="195">
        <v>65</v>
      </c>
      <c r="AC65" s="196">
        <v>35</v>
      </c>
      <c r="AD65" s="193"/>
      <c r="AE65" s="699"/>
      <c r="AF65" s="198"/>
      <c r="AG65" s="197"/>
      <c r="AH65" s="195"/>
      <c r="AI65" s="197"/>
      <c r="AJ65" s="195"/>
      <c r="AK65" s="196"/>
      <c r="AL65" s="193"/>
      <c r="AM65" s="197"/>
      <c r="AN65" s="195"/>
      <c r="AO65" s="196"/>
      <c r="AP65" s="193"/>
      <c r="AQ65" s="197"/>
      <c r="AR65" s="195"/>
      <c r="AS65" s="197"/>
      <c r="AT65" s="89">
        <v>3</v>
      </c>
      <c r="AU65" s="373">
        <f t="shared" si="4"/>
        <v>5</v>
      </c>
      <c r="AV65" s="361">
        <v>15</v>
      </c>
    </row>
    <row r="66" spans="1:48" s="34" customFormat="1" ht="20.25" customHeight="1" x14ac:dyDescent="0.35">
      <c r="A66" s="89">
        <v>4</v>
      </c>
      <c r="B66" s="706" t="s">
        <v>569</v>
      </c>
      <c r="C66" s="543">
        <v>2014</v>
      </c>
      <c r="D66" s="544" t="s">
        <v>219</v>
      </c>
      <c r="E66" s="33">
        <f t="shared" si="5"/>
        <v>120</v>
      </c>
      <c r="F66" s="159"/>
      <c r="G66" s="411"/>
      <c r="H66" s="192"/>
      <c r="I66" s="60"/>
      <c r="J66" s="193"/>
      <c r="K66" s="194"/>
      <c r="L66" s="195"/>
      <c r="M66" s="196"/>
      <c r="N66" s="193"/>
      <c r="O66" s="197"/>
      <c r="P66" s="195"/>
      <c r="Q66" s="196"/>
      <c r="R66" s="193"/>
      <c r="S66" s="483"/>
      <c r="T66" s="195"/>
      <c r="U66" s="196"/>
      <c r="V66" s="193"/>
      <c r="W66" s="197"/>
      <c r="X66" s="195"/>
      <c r="Y66" s="196"/>
      <c r="Z66" s="193"/>
      <c r="AA66" s="197"/>
      <c r="AB66" s="195"/>
      <c r="AC66" s="196"/>
      <c r="AD66" s="193"/>
      <c r="AE66" s="699"/>
      <c r="AF66" s="198"/>
      <c r="AG66" s="197"/>
      <c r="AH66" s="195">
        <v>50</v>
      </c>
      <c r="AI66" s="197">
        <v>35</v>
      </c>
      <c r="AJ66" s="195">
        <v>53</v>
      </c>
      <c r="AK66" s="196">
        <v>50</v>
      </c>
      <c r="AL66" s="193"/>
      <c r="AM66" s="197"/>
      <c r="AN66" s="195"/>
      <c r="AO66" s="196"/>
      <c r="AP66" s="193"/>
      <c r="AQ66" s="197"/>
      <c r="AR66" s="195">
        <v>46</v>
      </c>
      <c r="AS66" s="197">
        <v>35</v>
      </c>
      <c r="AT66" s="89">
        <v>4</v>
      </c>
      <c r="AU66" s="388">
        <f t="shared" si="4"/>
        <v>6</v>
      </c>
      <c r="AV66" s="381">
        <v>10</v>
      </c>
    </row>
    <row r="67" spans="1:48" s="34" customFormat="1" ht="20.25" customHeight="1" x14ac:dyDescent="0.35">
      <c r="A67" s="89">
        <v>5</v>
      </c>
      <c r="B67" s="707" t="s">
        <v>353</v>
      </c>
      <c r="C67" s="61">
        <v>2016</v>
      </c>
      <c r="D67" s="294" t="s">
        <v>129</v>
      </c>
      <c r="E67" s="33">
        <f t="shared" si="5"/>
        <v>60</v>
      </c>
      <c r="F67" s="167">
        <v>52</v>
      </c>
      <c r="G67" s="172">
        <v>35</v>
      </c>
      <c r="H67" s="199">
        <v>55</v>
      </c>
      <c r="I67" s="168">
        <v>25</v>
      </c>
      <c r="J67" s="200"/>
      <c r="K67" s="470"/>
      <c r="L67" s="202"/>
      <c r="M67" s="203"/>
      <c r="N67" s="200"/>
      <c r="O67" s="204"/>
      <c r="P67" s="202"/>
      <c r="Q67" s="203"/>
      <c r="R67" s="200"/>
      <c r="S67" s="483"/>
      <c r="T67" s="202"/>
      <c r="U67" s="203"/>
      <c r="V67" s="200"/>
      <c r="W67" s="204"/>
      <c r="X67" s="202"/>
      <c r="Y67" s="203"/>
      <c r="Z67" s="200"/>
      <c r="AA67" s="204"/>
      <c r="AB67" s="202"/>
      <c r="AC67" s="203"/>
      <c r="AD67" s="200"/>
      <c r="AE67" s="699"/>
      <c r="AF67" s="205"/>
      <c r="AG67" s="204"/>
      <c r="AH67" s="202"/>
      <c r="AI67" s="204"/>
      <c r="AJ67" s="202"/>
      <c r="AK67" s="203"/>
      <c r="AL67" s="200"/>
      <c r="AM67" s="204"/>
      <c r="AN67" s="202"/>
      <c r="AO67" s="203"/>
      <c r="AP67" s="200"/>
      <c r="AQ67" s="204"/>
      <c r="AR67" s="202"/>
      <c r="AS67" s="204"/>
      <c r="AT67" s="89">
        <v>5</v>
      </c>
      <c r="AU67" s="373">
        <f t="shared" si="4"/>
        <v>7</v>
      </c>
      <c r="AV67" s="361">
        <v>8</v>
      </c>
    </row>
    <row r="68" spans="1:48" s="34" customFormat="1" ht="20.25" customHeight="1" x14ac:dyDescent="0.35">
      <c r="A68" s="471">
        <v>6</v>
      </c>
      <c r="B68" s="708" t="s">
        <v>511</v>
      </c>
      <c r="C68" s="83">
        <v>2017</v>
      </c>
      <c r="D68" s="537" t="s">
        <v>508</v>
      </c>
      <c r="E68" s="33">
        <f t="shared" si="5"/>
        <v>60</v>
      </c>
      <c r="F68" s="167"/>
      <c r="G68" s="172"/>
      <c r="H68" s="199"/>
      <c r="I68" s="168"/>
      <c r="J68" s="200"/>
      <c r="K68" s="201"/>
      <c r="L68" s="202"/>
      <c r="M68" s="203"/>
      <c r="N68" s="200"/>
      <c r="O68" s="204"/>
      <c r="P68" s="202"/>
      <c r="Q68" s="203"/>
      <c r="R68" s="200"/>
      <c r="S68" s="519"/>
      <c r="T68" s="202"/>
      <c r="U68" s="203"/>
      <c r="V68" s="200"/>
      <c r="W68" s="204"/>
      <c r="X68" s="202"/>
      <c r="Y68" s="203"/>
      <c r="Z68" s="200">
        <v>62</v>
      </c>
      <c r="AA68" s="204">
        <v>35</v>
      </c>
      <c r="AB68" s="202">
        <v>68</v>
      </c>
      <c r="AC68" s="203">
        <v>25</v>
      </c>
      <c r="AD68" s="200"/>
      <c r="AE68" s="699"/>
      <c r="AF68" s="205"/>
      <c r="AG68" s="204"/>
      <c r="AH68" s="202"/>
      <c r="AI68" s="204"/>
      <c r="AJ68" s="202"/>
      <c r="AK68" s="203"/>
      <c r="AL68" s="200"/>
      <c r="AM68" s="204"/>
      <c r="AN68" s="202"/>
      <c r="AO68" s="203"/>
      <c r="AP68" s="200"/>
      <c r="AQ68" s="204"/>
      <c r="AR68" s="202"/>
      <c r="AS68" s="204"/>
      <c r="AT68" s="471">
        <v>6</v>
      </c>
      <c r="AU68" s="388">
        <f>AU67+1</f>
        <v>8</v>
      </c>
      <c r="AV68" s="381">
        <v>6</v>
      </c>
    </row>
    <row r="69" spans="1:48" s="34" customFormat="1" ht="20.25" customHeight="1" x14ac:dyDescent="0.35">
      <c r="A69" s="471"/>
      <c r="B69" s="709" t="s">
        <v>614</v>
      </c>
      <c r="C69" s="83">
        <v>2015</v>
      </c>
      <c r="D69" s="637" t="s">
        <v>615</v>
      </c>
      <c r="E69" s="33">
        <f t="shared" si="5"/>
        <v>0</v>
      </c>
      <c r="F69" s="167"/>
      <c r="G69" s="172"/>
      <c r="H69" s="199"/>
      <c r="I69" s="168"/>
      <c r="J69" s="200"/>
      <c r="K69" s="201"/>
      <c r="L69" s="202"/>
      <c r="M69" s="203"/>
      <c r="N69" s="200"/>
      <c r="O69" s="204"/>
      <c r="P69" s="202"/>
      <c r="Q69" s="203"/>
      <c r="R69" s="200"/>
      <c r="S69" s="519"/>
      <c r="T69" s="202"/>
      <c r="U69" s="203"/>
      <c r="V69" s="200"/>
      <c r="W69" s="204"/>
      <c r="X69" s="202"/>
      <c r="Y69" s="203"/>
      <c r="Z69" s="200"/>
      <c r="AA69" s="204"/>
      <c r="AB69" s="202"/>
      <c r="AC69" s="203"/>
      <c r="AD69" s="200"/>
      <c r="AE69" s="203"/>
      <c r="AF69" s="205"/>
      <c r="AG69" s="204"/>
      <c r="AH69" s="202"/>
      <c r="AI69" s="204"/>
      <c r="AJ69" s="202"/>
      <c r="AK69" s="203"/>
      <c r="AL69" s="200"/>
      <c r="AM69" s="204"/>
      <c r="AN69" s="202"/>
      <c r="AO69" s="203"/>
      <c r="AP69" s="200"/>
      <c r="AQ69" s="204"/>
      <c r="AR69" s="202"/>
      <c r="AS69" s="204"/>
      <c r="AT69" s="471"/>
      <c r="AU69" s="373">
        <f>AU68+1</f>
        <v>9</v>
      </c>
      <c r="AV69" s="361">
        <v>4</v>
      </c>
    </row>
    <row r="70" spans="1:48" s="34" customFormat="1" ht="20.25" customHeight="1" x14ac:dyDescent="0.35">
      <c r="A70" s="471"/>
      <c r="B70" s="708"/>
      <c r="C70" s="83"/>
      <c r="D70" s="537"/>
      <c r="E70" s="340"/>
      <c r="F70" s="167"/>
      <c r="G70" s="172"/>
      <c r="H70" s="199"/>
      <c r="I70" s="168"/>
      <c r="J70" s="200"/>
      <c r="K70" s="201"/>
      <c r="L70" s="202"/>
      <c r="M70" s="203"/>
      <c r="N70" s="200"/>
      <c r="O70" s="204"/>
      <c r="P70" s="202"/>
      <c r="Q70" s="203"/>
      <c r="R70" s="200"/>
      <c r="S70" s="519"/>
      <c r="T70" s="202"/>
      <c r="U70" s="203"/>
      <c r="V70" s="200"/>
      <c r="W70" s="204"/>
      <c r="X70" s="202"/>
      <c r="Y70" s="203"/>
      <c r="Z70" s="200"/>
      <c r="AA70" s="204"/>
      <c r="AB70" s="202"/>
      <c r="AC70" s="203"/>
      <c r="AD70" s="200"/>
      <c r="AE70" s="203"/>
      <c r="AF70" s="205"/>
      <c r="AG70" s="204"/>
      <c r="AH70" s="202"/>
      <c r="AI70" s="204"/>
      <c r="AJ70" s="202"/>
      <c r="AK70" s="203"/>
      <c r="AL70" s="200"/>
      <c r="AM70" s="204"/>
      <c r="AN70" s="202"/>
      <c r="AO70" s="203"/>
      <c r="AP70" s="200"/>
      <c r="AQ70" s="204"/>
      <c r="AR70" s="202"/>
      <c r="AS70" s="204"/>
      <c r="AT70" s="471"/>
      <c r="AU70" s="388">
        <f>AU69+1</f>
        <v>10</v>
      </c>
      <c r="AV70" s="381">
        <v>2</v>
      </c>
    </row>
    <row r="71" spans="1:48" s="34" customFormat="1" ht="20.25" customHeight="1" thickBot="1" x14ac:dyDescent="0.4">
      <c r="A71" s="226"/>
      <c r="B71" s="710"/>
      <c r="C71" s="62"/>
      <c r="D71" s="246"/>
      <c r="E71" s="112"/>
      <c r="F71" s="176"/>
      <c r="G71" s="178"/>
      <c r="H71" s="206"/>
      <c r="I71" s="177"/>
      <c r="J71" s="207"/>
      <c r="K71" s="208"/>
      <c r="L71" s="209"/>
      <c r="M71" s="711"/>
      <c r="N71" s="207"/>
      <c r="O71" s="712"/>
      <c r="P71" s="209"/>
      <c r="Q71" s="711"/>
      <c r="R71" s="207"/>
      <c r="S71" s="713"/>
      <c r="T71" s="209"/>
      <c r="U71" s="711"/>
      <c r="V71" s="207"/>
      <c r="W71" s="712"/>
      <c r="X71" s="209"/>
      <c r="Y71" s="711"/>
      <c r="Z71" s="207"/>
      <c r="AA71" s="712"/>
      <c r="AB71" s="209"/>
      <c r="AC71" s="711"/>
      <c r="AD71" s="207"/>
      <c r="AE71" s="711"/>
      <c r="AF71" s="210"/>
      <c r="AG71" s="712"/>
      <c r="AH71" s="209"/>
      <c r="AI71" s="712"/>
      <c r="AJ71" s="209"/>
      <c r="AK71" s="711"/>
      <c r="AL71" s="207"/>
      <c r="AM71" s="712"/>
      <c r="AN71" s="209"/>
      <c r="AO71" s="711"/>
      <c r="AP71" s="207"/>
      <c r="AQ71" s="712"/>
      <c r="AR71" s="209"/>
      <c r="AS71" s="712"/>
      <c r="AT71" s="226"/>
      <c r="AU71" s="389"/>
      <c r="AV71" s="390"/>
    </row>
    <row r="72" spans="1:48" s="34" customFormat="1" ht="20.25" customHeight="1" thickBot="1" x14ac:dyDescent="0.4">
      <c r="C72" s="36"/>
      <c r="G72" s="702">
        <f>SUM(G63:G70)</f>
        <v>85</v>
      </c>
      <c r="I72" s="702">
        <f>SUM(I63:I70)</f>
        <v>110</v>
      </c>
      <c r="K72" s="702">
        <f>SUM(K63:K70)</f>
        <v>85</v>
      </c>
      <c r="M72" s="702">
        <f>SUM(M63:M70)</f>
        <v>50</v>
      </c>
      <c r="O72" s="702">
        <f>SUM(O63:O70)</f>
        <v>85</v>
      </c>
      <c r="Q72" s="702">
        <f>SUM(Q63:Q70)</f>
        <v>85</v>
      </c>
      <c r="S72" s="702">
        <f>SUM(S63:S70)</f>
        <v>50</v>
      </c>
      <c r="U72" s="702">
        <f>SUM(U63:U70)</f>
        <v>50</v>
      </c>
      <c r="W72" s="702">
        <f>SUM(W63:W70)</f>
        <v>50</v>
      </c>
      <c r="Y72" s="702">
        <f>SUM(Y63:Y70)</f>
        <v>50</v>
      </c>
      <c r="AA72" s="702">
        <f>SUM(AA63:AA70)</f>
        <v>85</v>
      </c>
      <c r="AC72" s="702">
        <f>SUM(AC63:AC70)</f>
        <v>110</v>
      </c>
      <c r="AE72" s="702">
        <f>SUM(AE63:AE70)</f>
        <v>50</v>
      </c>
      <c r="AG72" s="702">
        <f>SUM(AG63:AG70)</f>
        <v>50</v>
      </c>
      <c r="AI72" s="702">
        <f>SUM(AI63:AI70)</f>
        <v>110</v>
      </c>
      <c r="AK72" s="702">
        <f>SUM(AK63:AK70)</f>
        <v>85</v>
      </c>
      <c r="AM72" s="702">
        <f>SUM(AM63:AM70)</f>
        <v>50</v>
      </c>
      <c r="AO72" s="702">
        <f>SUM(AO63:AO70)</f>
        <v>50</v>
      </c>
      <c r="AQ72" s="702">
        <f>SUM(AQ63:AQ70)</f>
        <v>50</v>
      </c>
      <c r="AS72" s="702">
        <f>SUM(AS63:AS70)</f>
        <v>85</v>
      </c>
      <c r="AU72" s="389"/>
      <c r="AV72" s="391">
        <f>SUM(AV61:AV70)</f>
        <v>175</v>
      </c>
    </row>
    <row r="73" spans="1:48" ht="18" customHeight="1" thickBot="1" x14ac:dyDescent="0.4">
      <c r="D73" s="21"/>
      <c r="E73" s="21"/>
      <c r="G73" s="57"/>
      <c r="H73" s="21"/>
      <c r="I73" s="21"/>
      <c r="J73" s="21"/>
      <c r="K73" s="57"/>
      <c r="L73" s="21"/>
      <c r="M73" s="57"/>
      <c r="N73" s="21"/>
      <c r="O73" s="57"/>
      <c r="P73" s="21"/>
      <c r="Q73" s="57"/>
      <c r="R73" s="21"/>
      <c r="S73" s="57"/>
      <c r="T73" s="21"/>
      <c r="U73" s="57"/>
      <c r="V73" s="21"/>
      <c r="W73" s="57"/>
      <c r="X73" s="21"/>
      <c r="Y73" s="57"/>
      <c r="Z73" s="21"/>
      <c r="AA73" s="57"/>
      <c r="AB73" s="21"/>
      <c r="AC73" s="57"/>
      <c r="AD73" s="57"/>
      <c r="AE73" s="57"/>
      <c r="AF73" s="57"/>
      <c r="AG73" s="57"/>
      <c r="AH73" s="57"/>
      <c r="AI73" s="57"/>
      <c r="AJ73" s="21"/>
      <c r="AK73" s="57"/>
      <c r="AL73" s="21"/>
      <c r="AM73" s="57"/>
      <c r="AN73" s="21"/>
      <c r="AO73" s="57"/>
      <c r="AP73" s="21"/>
      <c r="AQ73" s="57"/>
      <c r="AR73" s="21"/>
      <c r="AS73" s="57"/>
      <c r="AT73" s="57"/>
    </row>
    <row r="74" spans="1:48" ht="35" customHeight="1" thickBot="1" x14ac:dyDescent="0.4">
      <c r="B74" s="817" t="s">
        <v>574</v>
      </c>
      <c r="C74" s="818"/>
      <c r="D74" s="819"/>
      <c r="E74" s="19"/>
      <c r="F74" s="19"/>
      <c r="G74" s="485"/>
      <c r="H74" s="488" t="s">
        <v>517</v>
      </c>
      <c r="I74" s="36"/>
      <c r="J74" s="36"/>
      <c r="K74" s="36"/>
      <c r="L74" s="137"/>
      <c r="M74" s="486"/>
      <c r="N74" s="488" t="s">
        <v>518</v>
      </c>
      <c r="O74" s="57"/>
      <c r="P74" s="21"/>
      <c r="Q74" s="57"/>
      <c r="R74" s="21"/>
      <c r="S74" s="684"/>
      <c r="T74" s="488" t="s">
        <v>607</v>
      </c>
      <c r="U74" s="30"/>
      <c r="V74" s="30"/>
      <c r="W74" s="30"/>
    </row>
    <row r="76" spans="1:48" ht="26" customHeight="1" x14ac:dyDescent="0.35">
      <c r="B76" s="19"/>
      <c r="C76" s="96"/>
      <c r="D76" s="19"/>
      <c r="H76" s="19"/>
    </row>
    <row r="77" spans="1:48" ht="21" customHeight="1" x14ac:dyDescent="0.35">
      <c r="AU77" s="123"/>
      <c r="AV77" s="59"/>
    </row>
    <row r="78" spans="1:48" x14ac:dyDescent="0.35">
      <c r="H78" s="19"/>
      <c r="AU78" s="123"/>
      <c r="AV78" s="123"/>
    </row>
    <row r="79" spans="1:48" x14ac:dyDescent="0.35">
      <c r="AU79" s="123"/>
      <c r="AV79" s="123"/>
    </row>
    <row r="91" spans="1:46" x14ac:dyDescent="0.35">
      <c r="M91" s="19"/>
      <c r="N91" s="19"/>
      <c r="P91" s="19"/>
      <c r="R91" s="19"/>
      <c r="T91" s="19"/>
      <c r="V91" s="19"/>
      <c r="X91" s="19"/>
      <c r="Z91" s="19"/>
      <c r="AB91" s="19"/>
      <c r="AJ91" s="19"/>
      <c r="AL91" s="19"/>
      <c r="AN91" s="19"/>
      <c r="AP91" s="19"/>
      <c r="AR91" s="19"/>
    </row>
    <row r="94" spans="1:46" x14ac:dyDescent="0.35">
      <c r="A94" s="19"/>
      <c r="B94" s="19"/>
      <c r="C94" s="96"/>
      <c r="D94" s="19"/>
      <c r="E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x14ac:dyDescent="0.35">
      <c r="A95" s="19"/>
      <c r="B95" s="19"/>
      <c r="C95" s="96"/>
      <c r="D95" s="19"/>
      <c r="E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x14ac:dyDescent="0.35">
      <c r="A96" s="19"/>
      <c r="B96" s="19"/>
      <c r="C96" s="96"/>
      <c r="D96" s="19"/>
      <c r="E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x14ac:dyDescent="0.35">
      <c r="A97" s="19"/>
      <c r="B97" s="19"/>
      <c r="C97" s="96"/>
      <c r="D97" s="19"/>
      <c r="E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x14ac:dyDescent="0.35">
      <c r="A98" s="19"/>
      <c r="B98" s="19"/>
      <c r="C98" s="96"/>
      <c r="D98" s="19"/>
      <c r="E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x14ac:dyDescent="0.35">
      <c r="A99" s="19"/>
      <c r="B99" s="19"/>
      <c r="C99" s="96"/>
      <c r="D99" s="19"/>
      <c r="E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x14ac:dyDescent="0.35">
      <c r="A100" s="19"/>
      <c r="B100" s="19"/>
      <c r="C100" s="96"/>
      <c r="D100" s="19"/>
      <c r="E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x14ac:dyDescent="0.35">
      <c r="A101" s="19"/>
      <c r="B101" s="19"/>
      <c r="C101" s="96"/>
      <c r="D101" s="19"/>
      <c r="E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x14ac:dyDescent="0.35">
      <c r="A102" s="19"/>
      <c r="B102" s="19"/>
      <c r="C102" s="96"/>
      <c r="D102" s="19"/>
      <c r="E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x14ac:dyDescent="0.35">
      <c r="A103" s="19"/>
      <c r="B103" s="19"/>
      <c r="C103" s="96"/>
      <c r="D103" s="19"/>
      <c r="E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x14ac:dyDescent="0.35">
      <c r="A104" s="19"/>
      <c r="B104" s="19"/>
      <c r="C104" s="96"/>
      <c r="D104" s="19"/>
      <c r="E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x14ac:dyDescent="0.35">
      <c r="A105" s="19"/>
      <c r="B105" s="19"/>
      <c r="C105" s="96"/>
      <c r="D105" s="19"/>
      <c r="E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x14ac:dyDescent="0.35">
      <c r="A106" s="19"/>
      <c r="B106" s="19"/>
      <c r="C106" s="96"/>
      <c r="D106" s="19"/>
      <c r="E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x14ac:dyDescent="0.35">
      <c r="A107" s="19"/>
      <c r="B107" s="19"/>
      <c r="C107" s="96"/>
      <c r="D107" s="19"/>
      <c r="E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x14ac:dyDescent="0.35">
      <c r="A108" s="19"/>
      <c r="B108" s="19"/>
      <c r="C108" s="96"/>
      <c r="D108" s="19"/>
      <c r="E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x14ac:dyDescent="0.35">
      <c r="A109" s="19"/>
      <c r="B109" s="19"/>
      <c r="C109" s="96"/>
      <c r="D109" s="19"/>
      <c r="E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</sheetData>
  <sheetProtection algorithmName="SHA-512" hashValue="0FFfwlMxpcpYca5Kugd+kPSvCC+DxgB2a7UvkzI6+iEK/ydx/WaVMhOJm9aAHbxMrHK7t+haVOyKoroPvABKLQ==" saltValue="UE/4xO5VLR9dIdid6Iiu7Q==" spinCount="100000" sheet="1" objects="1" scenarios="1"/>
  <sortState ref="B11:AS52">
    <sortCondition descending="1" ref="E11:E52"/>
  </sortState>
  <customSheetViews>
    <customSheetView guid="{58E021BF-97D1-4B64-8CE7-89613EB62F48}" scale="75" showPageBreaks="1" hiddenRows="1" hiddenColumns="1">
      <pane xSplit="2" ySplit="1" topLeftCell="C2" activePane="bottomRight" state="frozen"/>
      <selection pane="bottomRight" activeCell="A67" sqref="A67:XFD72"/>
      <pageMargins left="3.937007874015748E-2" right="3.937007874015748E-2" top="0.35433070866141736" bottom="0.43307086614173229" header="0.31496062992125984" footer="0.31496062992125984"/>
      <pageSetup paperSize="9" scale="45" orientation="portrait" r:id="rId1"/>
    </customSheetView>
  </customSheetViews>
  <mergeCells count="90">
    <mergeCell ref="AJ7:AK7"/>
    <mergeCell ref="AJ8:AK9"/>
    <mergeCell ref="AJ59:AK59"/>
    <mergeCell ref="AJ60:AK61"/>
    <mergeCell ref="AP7:AQ7"/>
    <mergeCell ref="AP8:AQ9"/>
    <mergeCell ref="AP59:AQ59"/>
    <mergeCell ref="AP60:AQ61"/>
    <mergeCell ref="AL7:AM7"/>
    <mergeCell ref="AN7:AO7"/>
    <mergeCell ref="AL8:AM9"/>
    <mergeCell ref="AN8:AO9"/>
    <mergeCell ref="AL59:AM59"/>
    <mergeCell ref="AN59:AO59"/>
    <mergeCell ref="AL60:AM61"/>
    <mergeCell ref="AN60:AO61"/>
    <mergeCell ref="B74:D74"/>
    <mergeCell ref="B55:D55"/>
    <mergeCell ref="AH59:AI59"/>
    <mergeCell ref="AH60:AI61"/>
    <mergeCell ref="R59:S59"/>
    <mergeCell ref="R60:S61"/>
    <mergeCell ref="F60:G61"/>
    <mergeCell ref="N60:O61"/>
    <mergeCell ref="H60:I61"/>
    <mergeCell ref="T59:U59"/>
    <mergeCell ref="T60:U61"/>
    <mergeCell ref="V60:W61"/>
    <mergeCell ref="Z60:AA61"/>
    <mergeCell ref="AF59:AG59"/>
    <mergeCell ref="AF60:AG61"/>
    <mergeCell ref="AB59:AC59"/>
    <mergeCell ref="AB60:AC61"/>
    <mergeCell ref="AT8:AT10"/>
    <mergeCell ref="AR59:AS59"/>
    <mergeCell ref="AR60:AS61"/>
    <mergeCell ref="X59:Y59"/>
    <mergeCell ref="X60:Y61"/>
    <mergeCell ref="AD59:AE59"/>
    <mergeCell ref="AD60:AE61"/>
    <mergeCell ref="AR8:AS9"/>
    <mergeCell ref="V59:W59"/>
    <mergeCell ref="Z59:AA59"/>
    <mergeCell ref="V8:W9"/>
    <mergeCell ref="Z8:AA9"/>
    <mergeCell ref="AB8:AC9"/>
    <mergeCell ref="X7:Y7"/>
    <mergeCell ref="X8:Y9"/>
    <mergeCell ref="AD7:AE7"/>
    <mergeCell ref="AD8:AE9"/>
    <mergeCell ref="AH7:AI7"/>
    <mergeCell ref="AH8:AI9"/>
    <mergeCell ref="AB7:AC7"/>
    <mergeCell ref="V7:W7"/>
    <mergeCell ref="Z7:AA7"/>
    <mergeCell ref="AF7:AG7"/>
    <mergeCell ref="AF8:AG9"/>
    <mergeCell ref="A1:AT1"/>
    <mergeCell ref="A3:AT3"/>
    <mergeCell ref="A5:AT5"/>
    <mergeCell ref="F7:G7"/>
    <mergeCell ref="H7:I7"/>
    <mergeCell ref="J7:K7"/>
    <mergeCell ref="L7:M7"/>
    <mergeCell ref="N7:O7"/>
    <mergeCell ref="P7:Q7"/>
    <mergeCell ref="R7:S7"/>
    <mergeCell ref="AR7:AS7"/>
    <mergeCell ref="T7:U7"/>
    <mergeCell ref="P60:Q61"/>
    <mergeCell ref="P8:Q9"/>
    <mergeCell ref="L60:M61"/>
    <mergeCell ref="T8:U9"/>
    <mergeCell ref="R8:S9"/>
    <mergeCell ref="A60:E61"/>
    <mergeCell ref="H8:I9"/>
    <mergeCell ref="J8:K9"/>
    <mergeCell ref="L8:M9"/>
    <mergeCell ref="N8:O9"/>
    <mergeCell ref="F8:G9"/>
    <mergeCell ref="A8:E9"/>
    <mergeCell ref="A57:AT57"/>
    <mergeCell ref="F59:G59"/>
    <mergeCell ref="H59:I59"/>
    <mergeCell ref="J59:K59"/>
    <mergeCell ref="L59:M59"/>
    <mergeCell ref="N59:O59"/>
    <mergeCell ref="AT60:AT61"/>
    <mergeCell ref="J60:K61"/>
    <mergeCell ref="P59:Q59"/>
  </mergeCells>
  <pageMargins left="3.937007874015748E-2" right="3.937007874015748E-2" top="0.35433070866141736" bottom="0.43307086614173229" header="0.31496062992125984" footer="0.31496062992125984"/>
  <pageSetup paperSize="9" scale="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INTERCLUBES</vt:lpstr>
      <vt:lpstr>CAB. MEN-18</vt:lpstr>
      <vt:lpstr>CAB. M-15</vt:lpstr>
      <vt:lpstr>CAB. MEN-13</vt:lpstr>
      <vt:lpstr>DAMAS M-18</vt:lpstr>
      <vt:lpstr>DAM. M-15</vt:lpstr>
      <vt:lpstr>ALBATROS </vt:lpstr>
      <vt:lpstr>EAGLES </vt:lpstr>
      <vt:lpstr>BIRDIES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 Parmigiani</cp:lastModifiedBy>
  <cp:lastPrinted>2023-12-18T19:18:12Z</cp:lastPrinted>
  <dcterms:created xsi:type="dcterms:W3CDTF">2011-04-07T02:08:36Z</dcterms:created>
  <dcterms:modified xsi:type="dcterms:W3CDTF">2023-12-19T00:56:12Z</dcterms:modified>
</cp:coreProperties>
</file>